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soniaprevost/Ideance Dropbox/Projets clients/Agences de l'eau/Sites web/S05 - Agence de l'eau Seine-Normandie/Audit 2025/"/>
    </mc:Choice>
  </mc:AlternateContent>
  <xr:revisionPtr revIDLastSave="0" documentId="13_ncr:1_{7BE3E22D-D557-BF4A-BF61-0FAB55034884}" xr6:coauthVersionLast="47" xr6:coauthVersionMax="47" xr10:uidLastSave="{00000000-0000-0000-0000-000000000000}"/>
  <bookViews>
    <workbookView xWindow="-38220" yWindow="980" windowWidth="34000" windowHeight="20620" activeTab="2" xr2:uid="{00000000-000D-0000-FFFF-FFFF00000000}"/>
  </bookViews>
  <sheets>
    <sheet name="Périmètre" sheetId="2" r:id="rId1"/>
    <sheet name="Synthèse" sheetId="5" r:id="rId2"/>
    <sheet name="P01" sheetId="6" r:id="rId3"/>
    <sheet name="P02" sheetId="7" r:id="rId4"/>
    <sheet name="P03" sheetId="8" r:id="rId5"/>
    <sheet name="P04" sheetId="9" r:id="rId6"/>
    <sheet name="P05" sheetId="10" r:id="rId7"/>
    <sheet name="P06" sheetId="11" r:id="rId8"/>
    <sheet name="P07" sheetId="12" r:id="rId9"/>
    <sheet name="P08" sheetId="13" r:id="rId10"/>
    <sheet name="P09" sheetId="14" r:id="rId11"/>
    <sheet name="P10" sheetId="15" r:id="rId12"/>
    <sheet name="P11" sheetId="16" r:id="rId13"/>
    <sheet name="P12" sheetId="17" r:id="rId14"/>
    <sheet name="P13" sheetId="18" r:id="rId15"/>
    <sheet name="P14" sheetId="19" r:id="rId16"/>
    <sheet name="P15" sheetId="20" r:id="rId17"/>
    <sheet name="P16" sheetId="21" r:id="rId18"/>
  </sheets>
  <definedNames>
    <definedName name="_xlnm._FilterDatabase" localSheetId="2" hidden="1">'P01'!$D$3:$D$109</definedName>
    <definedName name="_xlnm._FilterDatabase" localSheetId="3" hidden="1">'P02'!$D$3:$D$109</definedName>
    <definedName name="_xlnm._FilterDatabase" localSheetId="4" hidden="1">'P03'!$D$3:$D$109</definedName>
    <definedName name="_xlnm._FilterDatabase" localSheetId="5" hidden="1">'P04'!$D$3:$D$109</definedName>
    <definedName name="_xlnm._FilterDatabase" localSheetId="6" hidden="1">'P05'!$D$3:$D$109</definedName>
    <definedName name="_xlnm._FilterDatabase" localSheetId="7" hidden="1">'P06'!$D$3:$D$109</definedName>
    <definedName name="_xlnm._FilterDatabase" localSheetId="8" hidden="1">'P07'!$D$3:$D$109</definedName>
    <definedName name="_xlnm._FilterDatabase" localSheetId="9" hidden="1">'P08'!$D$3:$D$109</definedName>
    <definedName name="_xlnm._FilterDatabase" localSheetId="10" hidden="1">'P09'!$D$3:$D$109</definedName>
    <definedName name="_xlnm._FilterDatabase" localSheetId="11" hidden="1">'P10'!$D$3:$D$109</definedName>
    <definedName name="_xlnm._FilterDatabase" localSheetId="12" hidden="1">'P11'!$D$3:$D$109</definedName>
    <definedName name="_xlnm._FilterDatabase" localSheetId="13" hidden="1">'P12'!$D$3:$D$109</definedName>
    <definedName name="_xlnm._FilterDatabase" localSheetId="14" hidden="1">'P13'!$D$3:$D$109</definedName>
    <definedName name="_xlnm._FilterDatabase" localSheetId="15" hidden="1">'P14'!$D$3:$D$109</definedName>
    <definedName name="_xlnm._FilterDatabase" localSheetId="16" hidden="1">'P15'!$D$3:$D$109</definedName>
    <definedName name="_xlnm._FilterDatabase" localSheetId="17" hidden="1">'P16'!$D$3:$D$109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5" l="1"/>
  <c r="C81" i="6"/>
  <c r="C15" i="6"/>
  <c r="H82" i="5"/>
  <c r="M82" i="5" s="1"/>
  <c r="R82" i="5"/>
  <c r="S82" i="5"/>
  <c r="T82" i="5"/>
  <c r="X82" i="5"/>
  <c r="Y82" i="5"/>
  <c r="Z82" i="5"/>
  <c r="AA82" i="5"/>
  <c r="H10" i="5"/>
  <c r="P10" i="5"/>
  <c r="T10" i="5"/>
  <c r="V10" i="5"/>
  <c r="W10" i="5"/>
  <c r="X10" i="5"/>
  <c r="Y10" i="5"/>
  <c r="Z10" i="5"/>
  <c r="AA10" i="5"/>
  <c r="X9" i="5"/>
  <c r="Y9" i="5"/>
  <c r="Z9" i="5"/>
  <c r="AA9" i="5"/>
  <c r="O11" i="5"/>
  <c r="AA126" i="5"/>
  <c r="Z126" i="5"/>
  <c r="Y126" i="5"/>
  <c r="X126" i="5"/>
  <c r="N126" i="5"/>
  <c r="H126" i="5"/>
  <c r="U126" i="5" s="1"/>
  <c r="AA125" i="5"/>
  <c r="Z125" i="5"/>
  <c r="Y125" i="5"/>
  <c r="X125" i="5"/>
  <c r="H125" i="5"/>
  <c r="W125" i="5" s="1"/>
  <c r="AA124" i="5"/>
  <c r="Z124" i="5"/>
  <c r="Y124" i="5"/>
  <c r="X124" i="5"/>
  <c r="U124" i="5"/>
  <c r="T124" i="5"/>
  <c r="Q124" i="5"/>
  <c r="O124" i="5"/>
  <c r="N124" i="5"/>
  <c r="K124" i="5"/>
  <c r="I124" i="5"/>
  <c r="H124" i="5"/>
  <c r="R124" i="5" s="1"/>
  <c r="AA123" i="5"/>
  <c r="Z123" i="5"/>
  <c r="Y123" i="5"/>
  <c r="X123" i="5"/>
  <c r="W123" i="5"/>
  <c r="S123" i="5"/>
  <c r="Q123" i="5"/>
  <c r="P123" i="5"/>
  <c r="O123" i="5"/>
  <c r="K123" i="5"/>
  <c r="I123" i="5"/>
  <c r="H123" i="5"/>
  <c r="AA122" i="5"/>
  <c r="Z122" i="5"/>
  <c r="Y122" i="5"/>
  <c r="X122" i="5"/>
  <c r="W122" i="5"/>
  <c r="V122" i="5"/>
  <c r="U122" i="5"/>
  <c r="Q122" i="5"/>
  <c r="O122" i="5"/>
  <c r="N122" i="5"/>
  <c r="M122" i="5"/>
  <c r="L122" i="5"/>
  <c r="K122" i="5"/>
  <c r="H122" i="5"/>
  <c r="R122" i="5" s="1"/>
  <c r="AA121" i="5"/>
  <c r="Z121" i="5"/>
  <c r="Y121" i="5"/>
  <c r="X121" i="5"/>
  <c r="V121" i="5"/>
  <c r="R121" i="5"/>
  <c r="L121" i="5"/>
  <c r="K121" i="5"/>
  <c r="H121" i="5"/>
  <c r="Q121" i="5" s="1"/>
  <c r="AA120" i="5"/>
  <c r="Z120" i="5"/>
  <c r="Y120" i="5"/>
  <c r="X120" i="5"/>
  <c r="N120" i="5"/>
  <c r="M120" i="5"/>
  <c r="H120" i="5"/>
  <c r="L120" i="5" s="1"/>
  <c r="AA119" i="5"/>
  <c r="Z119" i="5"/>
  <c r="Y119" i="5"/>
  <c r="X119" i="5"/>
  <c r="H119" i="5"/>
  <c r="W119" i="5" s="1"/>
  <c r="AA118" i="5"/>
  <c r="Z118" i="5"/>
  <c r="Y118" i="5"/>
  <c r="X118" i="5"/>
  <c r="U118" i="5"/>
  <c r="Q118" i="5"/>
  <c r="O118" i="5"/>
  <c r="N118" i="5"/>
  <c r="M118" i="5"/>
  <c r="L118" i="5"/>
  <c r="K118" i="5"/>
  <c r="H118" i="5"/>
  <c r="W118" i="5" s="1"/>
  <c r="AA117" i="5"/>
  <c r="Z117" i="5"/>
  <c r="Y117" i="5"/>
  <c r="X117" i="5"/>
  <c r="S117" i="5"/>
  <c r="P117" i="5"/>
  <c r="O117" i="5"/>
  <c r="H117" i="5"/>
  <c r="V117" i="5" s="1"/>
  <c r="AA116" i="5"/>
  <c r="Z116" i="5"/>
  <c r="Y116" i="5"/>
  <c r="X116" i="5"/>
  <c r="V116" i="5"/>
  <c r="H116" i="5"/>
  <c r="T116" i="5" s="1"/>
  <c r="AA115" i="5"/>
  <c r="Z115" i="5"/>
  <c r="Y115" i="5"/>
  <c r="X115" i="5"/>
  <c r="V115" i="5"/>
  <c r="U115" i="5"/>
  <c r="H115" i="5"/>
  <c r="S115" i="5" s="1"/>
  <c r="AA113" i="5"/>
  <c r="Z113" i="5"/>
  <c r="Y113" i="5"/>
  <c r="X113" i="5"/>
  <c r="H113" i="5"/>
  <c r="W113" i="5" s="1"/>
  <c r="AA112" i="5"/>
  <c r="Z112" i="5"/>
  <c r="Y112" i="5"/>
  <c r="X112" i="5"/>
  <c r="H112" i="5"/>
  <c r="AA111" i="5"/>
  <c r="Z111" i="5"/>
  <c r="Y111" i="5"/>
  <c r="X111" i="5"/>
  <c r="V111" i="5"/>
  <c r="U111" i="5"/>
  <c r="S111" i="5"/>
  <c r="R111" i="5"/>
  <c r="N111" i="5"/>
  <c r="M111" i="5"/>
  <c r="L111" i="5"/>
  <c r="K111" i="5"/>
  <c r="J111" i="5"/>
  <c r="H111" i="5"/>
  <c r="Q111" i="5" s="1"/>
  <c r="AA110" i="5"/>
  <c r="Z110" i="5"/>
  <c r="Y110" i="5"/>
  <c r="X110" i="5"/>
  <c r="H110" i="5"/>
  <c r="J110" i="5" s="1"/>
  <c r="AA109" i="5"/>
  <c r="Z109" i="5"/>
  <c r="Y109" i="5"/>
  <c r="X109" i="5"/>
  <c r="K109" i="5"/>
  <c r="H109" i="5"/>
  <c r="Q109" i="5" s="1"/>
  <c r="AA108" i="5"/>
  <c r="Z108" i="5"/>
  <c r="Y108" i="5"/>
  <c r="X108" i="5"/>
  <c r="H108" i="5"/>
  <c r="W108" i="5" s="1"/>
  <c r="AA107" i="5"/>
  <c r="Z107" i="5"/>
  <c r="Y107" i="5"/>
  <c r="X107" i="5"/>
  <c r="Q107" i="5"/>
  <c r="P107" i="5"/>
  <c r="L107" i="5"/>
  <c r="K107" i="5"/>
  <c r="H107" i="5"/>
  <c r="R107" i="5" s="1"/>
  <c r="AA106" i="5"/>
  <c r="Z106" i="5"/>
  <c r="Y106" i="5"/>
  <c r="X106" i="5"/>
  <c r="H106" i="5"/>
  <c r="L106" i="5" s="1"/>
  <c r="AA105" i="5"/>
  <c r="Z105" i="5"/>
  <c r="Y105" i="5"/>
  <c r="X105" i="5"/>
  <c r="H105" i="5"/>
  <c r="R105" i="5" s="1"/>
  <c r="AA104" i="5"/>
  <c r="Z104" i="5"/>
  <c r="Y104" i="5"/>
  <c r="X104" i="5"/>
  <c r="T104" i="5"/>
  <c r="P104" i="5"/>
  <c r="H104" i="5"/>
  <c r="U104" i="5" s="1"/>
  <c r="AA103" i="5"/>
  <c r="Z103" i="5"/>
  <c r="Y103" i="5"/>
  <c r="X103" i="5"/>
  <c r="H103" i="5"/>
  <c r="R103" i="5" s="1"/>
  <c r="AA101" i="5"/>
  <c r="Z101" i="5"/>
  <c r="Y101" i="5"/>
  <c r="X101" i="5"/>
  <c r="K101" i="5"/>
  <c r="H101" i="5"/>
  <c r="I101" i="5" s="1"/>
  <c r="AA100" i="5"/>
  <c r="Z100" i="5"/>
  <c r="Y100" i="5"/>
  <c r="X100" i="5"/>
  <c r="H100" i="5"/>
  <c r="U100" i="5" s="1"/>
  <c r="AA99" i="5"/>
  <c r="Z99" i="5"/>
  <c r="Y99" i="5"/>
  <c r="X99" i="5"/>
  <c r="H99" i="5"/>
  <c r="V99" i="5" s="1"/>
  <c r="AA98" i="5"/>
  <c r="Z98" i="5"/>
  <c r="Y98" i="5"/>
  <c r="X98" i="5"/>
  <c r="V98" i="5"/>
  <c r="M98" i="5"/>
  <c r="L98" i="5"/>
  <c r="H98" i="5"/>
  <c r="R98" i="5" s="1"/>
  <c r="AA97" i="5"/>
  <c r="Z97" i="5"/>
  <c r="Y97" i="5"/>
  <c r="X97" i="5"/>
  <c r="H97" i="5"/>
  <c r="J97" i="5" s="1"/>
  <c r="AA96" i="5"/>
  <c r="Z96" i="5"/>
  <c r="Y96" i="5"/>
  <c r="X96" i="5"/>
  <c r="M96" i="5"/>
  <c r="L96" i="5"/>
  <c r="H96" i="5"/>
  <c r="W96" i="5" s="1"/>
  <c r="AA95" i="5"/>
  <c r="Z95" i="5"/>
  <c r="Y95" i="5"/>
  <c r="X95" i="5"/>
  <c r="W95" i="5"/>
  <c r="O95" i="5"/>
  <c r="H95" i="5"/>
  <c r="V95" i="5" s="1"/>
  <c r="AA94" i="5"/>
  <c r="Z94" i="5"/>
  <c r="Y94" i="5"/>
  <c r="X94" i="5"/>
  <c r="T94" i="5"/>
  <c r="H94" i="5"/>
  <c r="R94" i="5" s="1"/>
  <c r="AA93" i="5"/>
  <c r="Z93" i="5"/>
  <c r="Y93" i="5"/>
  <c r="X93" i="5"/>
  <c r="H93" i="5"/>
  <c r="AA92" i="5"/>
  <c r="Z92" i="5"/>
  <c r="Y92" i="5"/>
  <c r="X92" i="5"/>
  <c r="H92" i="5"/>
  <c r="J92" i="5" s="1"/>
  <c r="AA91" i="5"/>
  <c r="Z91" i="5"/>
  <c r="Y91" i="5"/>
  <c r="X91" i="5"/>
  <c r="J91" i="5"/>
  <c r="H91" i="5"/>
  <c r="I91" i="5" s="1"/>
  <c r="AA90" i="5"/>
  <c r="Z90" i="5"/>
  <c r="Y90" i="5"/>
  <c r="X90" i="5"/>
  <c r="V90" i="5"/>
  <c r="U90" i="5"/>
  <c r="H90" i="5"/>
  <c r="T90" i="5" s="1"/>
  <c r="AA89" i="5"/>
  <c r="Z89" i="5"/>
  <c r="Y89" i="5"/>
  <c r="X89" i="5"/>
  <c r="U89" i="5"/>
  <c r="H89" i="5"/>
  <c r="J89" i="5" s="1"/>
  <c r="AA87" i="5"/>
  <c r="Z87" i="5"/>
  <c r="Y87" i="5"/>
  <c r="X87" i="5"/>
  <c r="H87" i="5"/>
  <c r="V87" i="5" s="1"/>
  <c r="AA86" i="5"/>
  <c r="Z86" i="5"/>
  <c r="Y86" i="5"/>
  <c r="X86" i="5"/>
  <c r="H86" i="5"/>
  <c r="I86" i="5" s="1"/>
  <c r="AA85" i="5"/>
  <c r="Z85" i="5"/>
  <c r="Y85" i="5"/>
  <c r="X85" i="5"/>
  <c r="H85" i="5"/>
  <c r="V85" i="5" s="1"/>
  <c r="AA84" i="5"/>
  <c r="Z84" i="5"/>
  <c r="Y84" i="5"/>
  <c r="X84" i="5"/>
  <c r="R84" i="5"/>
  <c r="L84" i="5"/>
  <c r="J84" i="5"/>
  <c r="I84" i="5"/>
  <c r="H84" i="5"/>
  <c r="AA83" i="5"/>
  <c r="Z83" i="5"/>
  <c r="Y83" i="5"/>
  <c r="X83" i="5"/>
  <c r="H83" i="5"/>
  <c r="V83" i="5" s="1"/>
  <c r="AA81" i="5"/>
  <c r="Z81" i="5"/>
  <c r="Y81" i="5"/>
  <c r="X81" i="5"/>
  <c r="H81" i="5"/>
  <c r="R81" i="5" s="1"/>
  <c r="AA80" i="5"/>
  <c r="Z80" i="5"/>
  <c r="Y80" i="5"/>
  <c r="X80" i="5"/>
  <c r="H80" i="5"/>
  <c r="V80" i="5" s="1"/>
  <c r="AA79" i="5"/>
  <c r="Z79" i="5"/>
  <c r="Y79" i="5"/>
  <c r="X79" i="5"/>
  <c r="L79" i="5"/>
  <c r="J79" i="5"/>
  <c r="H79" i="5"/>
  <c r="I79" i="5" s="1"/>
  <c r="AA78" i="5"/>
  <c r="Z78" i="5"/>
  <c r="Y78" i="5"/>
  <c r="X78" i="5"/>
  <c r="H78" i="5"/>
  <c r="V78" i="5" s="1"/>
  <c r="AA77" i="5"/>
  <c r="Z77" i="5"/>
  <c r="Y77" i="5"/>
  <c r="X77" i="5"/>
  <c r="R77" i="5"/>
  <c r="H77" i="5"/>
  <c r="I77" i="5" s="1"/>
  <c r="AA76" i="5"/>
  <c r="Z76" i="5"/>
  <c r="Y76" i="5"/>
  <c r="X76" i="5"/>
  <c r="U76" i="5"/>
  <c r="K76" i="5"/>
  <c r="J76" i="5"/>
  <c r="H76" i="5"/>
  <c r="S76" i="5" s="1"/>
  <c r="AA75" i="5"/>
  <c r="Z75" i="5"/>
  <c r="Y75" i="5"/>
  <c r="X75" i="5"/>
  <c r="Q75" i="5"/>
  <c r="O75" i="5"/>
  <c r="H75" i="5"/>
  <c r="W75" i="5" s="1"/>
  <c r="AA74" i="5"/>
  <c r="Z74" i="5"/>
  <c r="Y74" i="5"/>
  <c r="X74" i="5"/>
  <c r="H74" i="5"/>
  <c r="S74" i="5" s="1"/>
  <c r="AA72" i="5"/>
  <c r="Z72" i="5"/>
  <c r="Y72" i="5"/>
  <c r="X72" i="5"/>
  <c r="T72" i="5"/>
  <c r="R72" i="5"/>
  <c r="Q72" i="5"/>
  <c r="M72" i="5"/>
  <c r="L72" i="5"/>
  <c r="H72" i="5"/>
  <c r="AA71" i="5"/>
  <c r="Z71" i="5"/>
  <c r="Y71" i="5"/>
  <c r="X71" i="5"/>
  <c r="S71" i="5"/>
  <c r="L71" i="5"/>
  <c r="H71" i="5"/>
  <c r="T71" i="5" s="1"/>
  <c r="AA70" i="5"/>
  <c r="Z70" i="5"/>
  <c r="Y70" i="5"/>
  <c r="X70" i="5"/>
  <c r="N70" i="5"/>
  <c r="M70" i="5"/>
  <c r="H70" i="5"/>
  <c r="W70" i="5" s="1"/>
  <c r="AA69" i="5"/>
  <c r="Z69" i="5"/>
  <c r="Y69" i="5"/>
  <c r="X69" i="5"/>
  <c r="S69" i="5"/>
  <c r="R69" i="5"/>
  <c r="Q69" i="5"/>
  <c r="P69" i="5"/>
  <c r="N69" i="5"/>
  <c r="J69" i="5"/>
  <c r="H69" i="5"/>
  <c r="AA67" i="5"/>
  <c r="Z67" i="5"/>
  <c r="Y67" i="5"/>
  <c r="X67" i="5"/>
  <c r="H67" i="5"/>
  <c r="U67" i="5" s="1"/>
  <c r="AA66" i="5"/>
  <c r="Z66" i="5"/>
  <c r="Y66" i="5"/>
  <c r="X66" i="5"/>
  <c r="S66" i="5"/>
  <c r="H66" i="5"/>
  <c r="R66" i="5" s="1"/>
  <c r="AA65" i="5"/>
  <c r="Z65" i="5"/>
  <c r="Y65" i="5"/>
  <c r="X65" i="5"/>
  <c r="W65" i="5"/>
  <c r="V65" i="5"/>
  <c r="P65" i="5"/>
  <c r="O65" i="5"/>
  <c r="M65" i="5"/>
  <c r="L65" i="5"/>
  <c r="K65" i="5"/>
  <c r="H65" i="5"/>
  <c r="N65" i="5" s="1"/>
  <c r="AA64" i="5"/>
  <c r="Z64" i="5"/>
  <c r="Y64" i="5"/>
  <c r="X64" i="5"/>
  <c r="H64" i="5"/>
  <c r="T64" i="5" s="1"/>
  <c r="AA63" i="5"/>
  <c r="Z63" i="5"/>
  <c r="Y63" i="5"/>
  <c r="X63" i="5"/>
  <c r="T63" i="5"/>
  <c r="K63" i="5"/>
  <c r="J63" i="5"/>
  <c r="I63" i="5"/>
  <c r="H63" i="5"/>
  <c r="L63" i="5" s="1"/>
  <c r="AA62" i="5"/>
  <c r="Z62" i="5"/>
  <c r="Y62" i="5"/>
  <c r="X62" i="5"/>
  <c r="V62" i="5"/>
  <c r="U62" i="5"/>
  <c r="T62" i="5"/>
  <c r="S62" i="5"/>
  <c r="H62" i="5"/>
  <c r="AA61" i="5"/>
  <c r="Z61" i="5"/>
  <c r="Y61" i="5"/>
  <c r="X61" i="5"/>
  <c r="H61" i="5"/>
  <c r="AA60" i="5"/>
  <c r="Z60" i="5"/>
  <c r="Y60" i="5"/>
  <c r="X60" i="5"/>
  <c r="O60" i="5"/>
  <c r="M60" i="5"/>
  <c r="L60" i="5"/>
  <c r="K60" i="5"/>
  <c r="H60" i="5"/>
  <c r="R60" i="5" s="1"/>
  <c r="AA59" i="5"/>
  <c r="Z59" i="5"/>
  <c r="Y59" i="5"/>
  <c r="X59" i="5"/>
  <c r="H59" i="5"/>
  <c r="R59" i="5" s="1"/>
  <c r="AA58" i="5"/>
  <c r="Z58" i="5"/>
  <c r="Y58" i="5"/>
  <c r="X58" i="5"/>
  <c r="H58" i="5"/>
  <c r="AA56" i="5"/>
  <c r="Z56" i="5"/>
  <c r="Y56" i="5"/>
  <c r="X56" i="5"/>
  <c r="H56" i="5"/>
  <c r="Q56" i="5" s="1"/>
  <c r="AA55" i="5"/>
  <c r="Z55" i="5"/>
  <c r="Y55" i="5"/>
  <c r="X55" i="5"/>
  <c r="O55" i="5"/>
  <c r="N55" i="5"/>
  <c r="M55" i="5"/>
  <c r="L55" i="5"/>
  <c r="H55" i="5"/>
  <c r="W55" i="5" s="1"/>
  <c r="AA54" i="5"/>
  <c r="Z54" i="5"/>
  <c r="Y54" i="5"/>
  <c r="X54" i="5"/>
  <c r="T54" i="5"/>
  <c r="R54" i="5"/>
  <c r="H54" i="5"/>
  <c r="Q54" i="5" s="1"/>
  <c r="AA53" i="5"/>
  <c r="Z53" i="5"/>
  <c r="Y53" i="5"/>
  <c r="X53" i="5"/>
  <c r="V53" i="5"/>
  <c r="H53" i="5"/>
  <c r="L53" i="5" s="1"/>
  <c r="AA52" i="5"/>
  <c r="Z52" i="5"/>
  <c r="Y52" i="5"/>
  <c r="X52" i="5"/>
  <c r="O52" i="5"/>
  <c r="H52" i="5"/>
  <c r="P52" i="5" s="1"/>
  <c r="AA50" i="5"/>
  <c r="Z50" i="5"/>
  <c r="Y50" i="5"/>
  <c r="X50" i="5"/>
  <c r="W50" i="5"/>
  <c r="O50" i="5"/>
  <c r="N50" i="5"/>
  <c r="H50" i="5"/>
  <c r="U50" i="5" s="1"/>
  <c r="AA49" i="5"/>
  <c r="Z49" i="5"/>
  <c r="Y49" i="5"/>
  <c r="X49" i="5"/>
  <c r="H49" i="5"/>
  <c r="AA47" i="5"/>
  <c r="Z47" i="5"/>
  <c r="Y47" i="5"/>
  <c r="X47" i="5"/>
  <c r="T47" i="5"/>
  <c r="S47" i="5"/>
  <c r="R47" i="5"/>
  <c r="Q47" i="5"/>
  <c r="H47" i="5"/>
  <c r="U47" i="5" s="1"/>
  <c r="AA46" i="5"/>
  <c r="Z46" i="5"/>
  <c r="Y46" i="5"/>
  <c r="X46" i="5"/>
  <c r="H46" i="5"/>
  <c r="V46" i="5" s="1"/>
  <c r="AA45" i="5"/>
  <c r="Z45" i="5"/>
  <c r="Y45" i="5"/>
  <c r="X45" i="5"/>
  <c r="S45" i="5"/>
  <c r="Q45" i="5"/>
  <c r="P45" i="5"/>
  <c r="K45" i="5"/>
  <c r="J45" i="5"/>
  <c r="H45" i="5"/>
  <c r="R45" i="5" s="1"/>
  <c r="AA44" i="5"/>
  <c r="Z44" i="5"/>
  <c r="Y44" i="5"/>
  <c r="X44" i="5"/>
  <c r="H44" i="5"/>
  <c r="W44" i="5" s="1"/>
  <c r="AA43" i="5"/>
  <c r="Z43" i="5"/>
  <c r="Y43" i="5"/>
  <c r="X43" i="5"/>
  <c r="S43" i="5"/>
  <c r="Q43" i="5"/>
  <c r="L43" i="5"/>
  <c r="K43" i="5"/>
  <c r="H43" i="5"/>
  <c r="R43" i="5" s="1"/>
  <c r="AA42" i="5"/>
  <c r="Z42" i="5"/>
  <c r="Y42" i="5"/>
  <c r="X42" i="5"/>
  <c r="H42" i="5"/>
  <c r="W42" i="5" s="1"/>
  <c r="AA41" i="5"/>
  <c r="Z41" i="5"/>
  <c r="Y41" i="5"/>
  <c r="X41" i="5"/>
  <c r="V41" i="5"/>
  <c r="U41" i="5"/>
  <c r="T41" i="5"/>
  <c r="S41" i="5"/>
  <c r="P41" i="5"/>
  <c r="O41" i="5"/>
  <c r="L41" i="5"/>
  <c r="K41" i="5"/>
  <c r="J41" i="5"/>
  <c r="I41" i="5"/>
  <c r="H41" i="5"/>
  <c r="N41" i="5" s="1"/>
  <c r="AA40" i="5"/>
  <c r="Z40" i="5"/>
  <c r="Y40" i="5"/>
  <c r="X40" i="5"/>
  <c r="W40" i="5"/>
  <c r="U40" i="5"/>
  <c r="H40" i="5"/>
  <c r="Q40" i="5" s="1"/>
  <c r="AA38" i="5"/>
  <c r="Z38" i="5"/>
  <c r="Y38" i="5"/>
  <c r="X38" i="5"/>
  <c r="U38" i="5"/>
  <c r="H38" i="5"/>
  <c r="Q38" i="5" s="1"/>
  <c r="AA37" i="5"/>
  <c r="Z37" i="5"/>
  <c r="Y37" i="5"/>
  <c r="X37" i="5"/>
  <c r="V37" i="5"/>
  <c r="Q37" i="5"/>
  <c r="P37" i="5"/>
  <c r="O37" i="5"/>
  <c r="H37" i="5"/>
  <c r="T37" i="5" s="1"/>
  <c r="AA36" i="5"/>
  <c r="Z36" i="5"/>
  <c r="Y36" i="5"/>
  <c r="X36" i="5"/>
  <c r="Q36" i="5"/>
  <c r="O36" i="5"/>
  <c r="H36" i="5"/>
  <c r="T36" i="5" s="1"/>
  <c r="AA35" i="5"/>
  <c r="Z35" i="5"/>
  <c r="Y35" i="5"/>
  <c r="X35" i="5"/>
  <c r="H35" i="5"/>
  <c r="T35" i="5" s="1"/>
  <c r="AA34" i="5"/>
  <c r="Z34" i="5"/>
  <c r="Y34" i="5"/>
  <c r="X34" i="5"/>
  <c r="Q34" i="5"/>
  <c r="O34" i="5"/>
  <c r="N34" i="5"/>
  <c r="M34" i="5"/>
  <c r="H34" i="5"/>
  <c r="U34" i="5" s="1"/>
  <c r="AA33" i="5"/>
  <c r="Z33" i="5"/>
  <c r="Y33" i="5"/>
  <c r="X33" i="5"/>
  <c r="H33" i="5"/>
  <c r="W33" i="5" s="1"/>
  <c r="AA32" i="5"/>
  <c r="Z32" i="5"/>
  <c r="Y32" i="5"/>
  <c r="X32" i="5"/>
  <c r="H32" i="5"/>
  <c r="U32" i="5" s="1"/>
  <c r="AA31" i="5"/>
  <c r="Z31" i="5"/>
  <c r="Y31" i="5"/>
  <c r="X31" i="5"/>
  <c r="W31" i="5"/>
  <c r="T31" i="5"/>
  <c r="Q31" i="5"/>
  <c r="M31" i="5"/>
  <c r="L31" i="5"/>
  <c r="K31" i="5"/>
  <c r="H31" i="5"/>
  <c r="U31" i="5" s="1"/>
  <c r="AA30" i="5"/>
  <c r="Z30" i="5"/>
  <c r="Y30" i="5"/>
  <c r="X30" i="5"/>
  <c r="H30" i="5"/>
  <c r="Q30" i="5" s="1"/>
  <c r="AA29" i="5"/>
  <c r="Z29" i="5"/>
  <c r="Y29" i="5"/>
  <c r="X29" i="5"/>
  <c r="V29" i="5"/>
  <c r="U29" i="5"/>
  <c r="Q29" i="5"/>
  <c r="O29" i="5"/>
  <c r="H29" i="5"/>
  <c r="N29" i="5" s="1"/>
  <c r="AA28" i="5"/>
  <c r="Z28" i="5"/>
  <c r="Y28" i="5"/>
  <c r="X28" i="5"/>
  <c r="H28" i="5"/>
  <c r="O28" i="5" s="1"/>
  <c r="AA27" i="5"/>
  <c r="Z27" i="5"/>
  <c r="Y27" i="5"/>
  <c r="X27" i="5"/>
  <c r="H27" i="5"/>
  <c r="V27" i="5" s="1"/>
  <c r="AA26" i="5"/>
  <c r="Z26" i="5"/>
  <c r="Y26" i="5"/>
  <c r="X26" i="5"/>
  <c r="H26" i="5"/>
  <c r="Q26" i="5" s="1"/>
  <c r="AA24" i="5"/>
  <c r="Z24" i="5"/>
  <c r="Y24" i="5"/>
  <c r="X24" i="5"/>
  <c r="W24" i="5"/>
  <c r="T24" i="5"/>
  <c r="S24" i="5"/>
  <c r="O24" i="5"/>
  <c r="N24" i="5"/>
  <c r="M24" i="5"/>
  <c r="L24" i="5"/>
  <c r="K24" i="5"/>
  <c r="H24" i="5"/>
  <c r="U24" i="5" s="1"/>
  <c r="AA23" i="5"/>
  <c r="Z23" i="5"/>
  <c r="Y23" i="5"/>
  <c r="X23" i="5"/>
  <c r="H23" i="5"/>
  <c r="V23" i="5" s="1"/>
  <c r="AA22" i="5"/>
  <c r="Z22" i="5"/>
  <c r="Y22" i="5"/>
  <c r="X22" i="5"/>
  <c r="T22" i="5"/>
  <c r="N22" i="5"/>
  <c r="M22" i="5"/>
  <c r="H22" i="5"/>
  <c r="R22" i="5" s="1"/>
  <c r="AA20" i="5"/>
  <c r="Z20" i="5"/>
  <c r="Y20" i="5"/>
  <c r="X20" i="5"/>
  <c r="H20" i="5"/>
  <c r="P20" i="5" s="1"/>
  <c r="AA19" i="5"/>
  <c r="Z19" i="5"/>
  <c r="Y19" i="5"/>
  <c r="X19" i="5"/>
  <c r="H19" i="5"/>
  <c r="T19" i="5" s="1"/>
  <c r="AA17" i="5"/>
  <c r="Z17" i="5"/>
  <c r="Y17" i="5"/>
  <c r="X17" i="5"/>
  <c r="H17" i="5"/>
  <c r="P17" i="5" s="1"/>
  <c r="AA16" i="5"/>
  <c r="Z16" i="5"/>
  <c r="Y16" i="5"/>
  <c r="X16" i="5"/>
  <c r="H16" i="5"/>
  <c r="R16" i="5" s="1"/>
  <c r="AA15" i="5"/>
  <c r="Z15" i="5"/>
  <c r="Y15" i="5"/>
  <c r="X15" i="5"/>
  <c r="H15" i="5"/>
  <c r="P15" i="5" s="1"/>
  <c r="AA14" i="5"/>
  <c r="Z14" i="5"/>
  <c r="Y14" i="5"/>
  <c r="X14" i="5"/>
  <c r="H14" i="5"/>
  <c r="N14" i="5" s="1"/>
  <c r="AA13" i="5"/>
  <c r="Z13" i="5"/>
  <c r="Y13" i="5"/>
  <c r="X13" i="5"/>
  <c r="R13" i="5"/>
  <c r="Q13" i="5"/>
  <c r="K13" i="5"/>
  <c r="J13" i="5"/>
  <c r="I13" i="5"/>
  <c r="H13" i="5"/>
  <c r="W13" i="5" s="1"/>
  <c r="AA12" i="5"/>
  <c r="Z12" i="5"/>
  <c r="Y12" i="5"/>
  <c r="X12" i="5"/>
  <c r="U12" i="5"/>
  <c r="H12" i="5"/>
  <c r="O12" i="5" s="1"/>
  <c r="AA11" i="5"/>
  <c r="Z11" i="5"/>
  <c r="Y11" i="5"/>
  <c r="X11" i="5"/>
  <c r="W11" i="5"/>
  <c r="V11" i="5"/>
  <c r="U11" i="5"/>
  <c r="T11" i="5"/>
  <c r="S11" i="5"/>
  <c r="R11" i="5"/>
  <c r="Q11" i="5"/>
  <c r="P11" i="5"/>
  <c r="N11" i="5"/>
  <c r="M11" i="5"/>
  <c r="L11" i="5"/>
  <c r="K11" i="5"/>
  <c r="J11" i="5"/>
  <c r="I11" i="5"/>
  <c r="N9" i="5"/>
  <c r="M9" i="5"/>
  <c r="H9" i="5"/>
  <c r="I9" i="5" s="1"/>
  <c r="AA4" i="5"/>
  <c r="Z4" i="5"/>
  <c r="Y4" i="5"/>
  <c r="X4" i="5"/>
  <c r="W4" i="5"/>
  <c r="V4" i="5"/>
  <c r="U4" i="5"/>
  <c r="T4" i="5"/>
  <c r="S4" i="5"/>
  <c r="R4" i="5"/>
  <c r="Q4" i="5"/>
  <c r="P4" i="5"/>
  <c r="O4" i="5"/>
  <c r="N4" i="5"/>
  <c r="M4" i="5"/>
  <c r="L4" i="5"/>
  <c r="K4" i="5"/>
  <c r="J4" i="5"/>
  <c r="I4" i="5"/>
  <c r="H4" i="5"/>
  <c r="A98" i="8"/>
  <c r="A98" i="9"/>
  <c r="A98" i="10"/>
  <c r="A98" i="11"/>
  <c r="A98" i="12"/>
  <c r="A98" i="13"/>
  <c r="A98" i="14"/>
  <c r="A98" i="15"/>
  <c r="A98" i="16"/>
  <c r="A98" i="17"/>
  <c r="A98" i="18"/>
  <c r="A98" i="19"/>
  <c r="A98" i="20"/>
  <c r="A98" i="21"/>
  <c r="A98" i="7"/>
  <c r="A87" i="8"/>
  <c r="A87" i="9"/>
  <c r="A87" i="10"/>
  <c r="A87" i="11"/>
  <c r="A87" i="12"/>
  <c r="A87" i="13"/>
  <c r="A87" i="14"/>
  <c r="A87" i="15"/>
  <c r="A87" i="16"/>
  <c r="A87" i="17"/>
  <c r="A87" i="18"/>
  <c r="A87" i="19"/>
  <c r="A87" i="20"/>
  <c r="A87" i="21"/>
  <c r="A87" i="7"/>
  <c r="A87" i="6"/>
  <c r="A74" i="8"/>
  <c r="A74" i="9"/>
  <c r="A74" i="10"/>
  <c r="A74" i="11"/>
  <c r="A74" i="12"/>
  <c r="A74" i="13"/>
  <c r="A74" i="14"/>
  <c r="A74" i="15"/>
  <c r="A74" i="16"/>
  <c r="A74" i="17"/>
  <c r="A74" i="18"/>
  <c r="A74" i="19"/>
  <c r="A74" i="20"/>
  <c r="A74" i="21"/>
  <c r="A74" i="7"/>
  <c r="A74" i="6"/>
  <c r="A98" i="6"/>
  <c r="A31" i="7"/>
  <c r="A31" i="8"/>
  <c r="A31" i="9"/>
  <c r="A31" i="10"/>
  <c r="A31" i="11"/>
  <c r="A31" i="12"/>
  <c r="A31" i="13"/>
  <c r="A31" i="14"/>
  <c r="A31" i="15"/>
  <c r="A31" i="16"/>
  <c r="A31" i="17"/>
  <c r="A31" i="18"/>
  <c r="A31" i="19"/>
  <c r="A31" i="20"/>
  <c r="A31" i="21"/>
  <c r="A31" i="6"/>
  <c r="A1" i="21"/>
  <c r="A1" i="20"/>
  <c r="A1" i="19"/>
  <c r="A1" i="18"/>
  <c r="A1" i="17"/>
  <c r="A1" i="16"/>
  <c r="A1" i="15"/>
  <c r="A1" i="14"/>
  <c r="A1" i="13"/>
  <c r="A1" i="10"/>
  <c r="A1" i="11"/>
  <c r="A1" i="12"/>
  <c r="A1" i="9"/>
  <c r="A1" i="8"/>
  <c r="A1" i="7"/>
  <c r="A60" i="7"/>
  <c r="A60" i="8"/>
  <c r="A60" i="9"/>
  <c r="A60" i="10"/>
  <c r="A60" i="11"/>
  <c r="A60" i="12"/>
  <c r="A60" i="13"/>
  <c r="A60" i="14"/>
  <c r="A60" i="15"/>
  <c r="A60" i="16"/>
  <c r="A60" i="17"/>
  <c r="A60" i="18"/>
  <c r="A60" i="19"/>
  <c r="A60" i="20"/>
  <c r="A60" i="21"/>
  <c r="A60" i="6"/>
  <c r="A56" i="7"/>
  <c r="A56" i="8"/>
  <c r="A56" i="9"/>
  <c r="A56" i="10"/>
  <c r="A56" i="11"/>
  <c r="A56" i="12"/>
  <c r="A56" i="13"/>
  <c r="A56" i="14"/>
  <c r="A56" i="15"/>
  <c r="A56" i="16"/>
  <c r="A56" i="17"/>
  <c r="A56" i="18"/>
  <c r="A56" i="19"/>
  <c r="A56" i="20"/>
  <c r="A56" i="21"/>
  <c r="A56" i="6"/>
  <c r="A46" i="7"/>
  <c r="A46" i="8"/>
  <c r="A46" i="9"/>
  <c r="A46" i="10"/>
  <c r="A46" i="11"/>
  <c r="A46" i="12"/>
  <c r="A46" i="13"/>
  <c r="A46" i="14"/>
  <c r="A46" i="15"/>
  <c r="A46" i="16"/>
  <c r="A46" i="17"/>
  <c r="A46" i="18"/>
  <c r="A46" i="19"/>
  <c r="A46" i="20"/>
  <c r="A46" i="21"/>
  <c r="A46" i="6"/>
  <c r="A41" i="7"/>
  <c r="A41" i="8"/>
  <c r="A41" i="9"/>
  <c r="A41" i="10"/>
  <c r="A41" i="11"/>
  <c r="A41" i="12"/>
  <c r="A41" i="13"/>
  <c r="A41" i="14"/>
  <c r="A41" i="15"/>
  <c r="A41" i="16"/>
  <c r="A41" i="17"/>
  <c r="A41" i="18"/>
  <c r="A41" i="19"/>
  <c r="A41" i="20"/>
  <c r="A41" i="21"/>
  <c r="A41" i="6"/>
  <c r="A39" i="7"/>
  <c r="A39" i="8"/>
  <c r="A39" i="9"/>
  <c r="A39" i="10"/>
  <c r="A39" i="11"/>
  <c r="A39" i="12"/>
  <c r="A39" i="13"/>
  <c r="A39" i="14"/>
  <c r="A39" i="15"/>
  <c r="A39" i="16"/>
  <c r="A39" i="17"/>
  <c r="A39" i="18"/>
  <c r="A39" i="19"/>
  <c r="A39" i="20"/>
  <c r="A39" i="21"/>
  <c r="A39" i="6"/>
  <c r="A18" i="7"/>
  <c r="A18" i="8"/>
  <c r="A18" i="9"/>
  <c r="A18" i="10"/>
  <c r="A18" i="11"/>
  <c r="A18" i="12"/>
  <c r="A18" i="13"/>
  <c r="A18" i="14"/>
  <c r="A18" i="15"/>
  <c r="A18" i="16"/>
  <c r="A18" i="17"/>
  <c r="A18" i="18"/>
  <c r="A18" i="19"/>
  <c r="A18" i="20"/>
  <c r="A18" i="21"/>
  <c r="A18" i="6"/>
  <c r="A15" i="7"/>
  <c r="A15" i="8"/>
  <c r="A15" i="9"/>
  <c r="A15" i="10"/>
  <c r="A15" i="11"/>
  <c r="A15" i="12"/>
  <c r="A15" i="13"/>
  <c r="A15" i="14"/>
  <c r="A15" i="15"/>
  <c r="A15" i="16"/>
  <c r="A15" i="17"/>
  <c r="A15" i="18"/>
  <c r="A15" i="19"/>
  <c r="A15" i="20"/>
  <c r="A15" i="21"/>
  <c r="A15" i="6"/>
  <c r="A13" i="7"/>
  <c r="A13" i="8"/>
  <c r="A13" i="9"/>
  <c r="A13" i="10"/>
  <c r="A13" i="11"/>
  <c r="A13" i="12"/>
  <c r="A13" i="13"/>
  <c r="A13" i="14"/>
  <c r="A13" i="15"/>
  <c r="A13" i="16"/>
  <c r="A13" i="17"/>
  <c r="A13" i="18"/>
  <c r="A13" i="19"/>
  <c r="A13" i="20"/>
  <c r="A13" i="21"/>
  <c r="A13" i="6"/>
  <c r="A4" i="7"/>
  <c r="A4" i="8"/>
  <c r="A4" i="9"/>
  <c r="A4" i="10"/>
  <c r="A4" i="11"/>
  <c r="A4" i="12"/>
  <c r="A4" i="13"/>
  <c r="A4" i="14"/>
  <c r="A4" i="15"/>
  <c r="A4" i="16"/>
  <c r="A4" i="17"/>
  <c r="A4" i="18"/>
  <c r="A4" i="19"/>
  <c r="A4" i="20"/>
  <c r="A4" i="21"/>
  <c r="A4" i="6"/>
  <c r="C60" i="7"/>
  <c r="C60" i="8"/>
  <c r="C60" i="9"/>
  <c r="C60" i="10"/>
  <c r="C60" i="11"/>
  <c r="C60" i="12"/>
  <c r="C60" i="13"/>
  <c r="C60" i="14"/>
  <c r="C60" i="15"/>
  <c r="C60" i="16"/>
  <c r="C60" i="17"/>
  <c r="C60" i="18"/>
  <c r="C60" i="19"/>
  <c r="C60" i="20"/>
  <c r="C60" i="21"/>
  <c r="C60" i="6"/>
  <c r="B104" i="7"/>
  <c r="C104" i="7"/>
  <c r="B105" i="7"/>
  <c r="C105" i="7"/>
  <c r="B106" i="7"/>
  <c r="C106" i="7"/>
  <c r="B107" i="7"/>
  <c r="C107" i="7"/>
  <c r="B108" i="7"/>
  <c r="C108" i="7"/>
  <c r="B109" i="7"/>
  <c r="C109" i="7"/>
  <c r="B104" i="8"/>
  <c r="C104" i="8"/>
  <c r="B105" i="8"/>
  <c r="C105" i="8"/>
  <c r="B106" i="8"/>
  <c r="C106" i="8"/>
  <c r="B107" i="8"/>
  <c r="C107" i="8"/>
  <c r="B108" i="8"/>
  <c r="C108" i="8"/>
  <c r="B109" i="8"/>
  <c r="C109" i="8"/>
  <c r="B104" i="9"/>
  <c r="C104" i="9"/>
  <c r="B105" i="9"/>
  <c r="C105" i="9"/>
  <c r="B106" i="9"/>
  <c r="C106" i="9"/>
  <c r="B107" i="9"/>
  <c r="C107" i="9"/>
  <c r="B108" i="9"/>
  <c r="C108" i="9"/>
  <c r="B109" i="9"/>
  <c r="C109" i="9"/>
  <c r="B104" i="10"/>
  <c r="C104" i="10"/>
  <c r="B105" i="10"/>
  <c r="C105" i="10"/>
  <c r="B106" i="10"/>
  <c r="C106" i="10"/>
  <c r="B107" i="10"/>
  <c r="C107" i="10"/>
  <c r="B108" i="10"/>
  <c r="C108" i="10"/>
  <c r="B109" i="10"/>
  <c r="C109" i="10"/>
  <c r="B104" i="11"/>
  <c r="C104" i="11"/>
  <c r="B105" i="11"/>
  <c r="C105" i="11"/>
  <c r="B106" i="11"/>
  <c r="C106" i="11"/>
  <c r="B107" i="11"/>
  <c r="C107" i="11"/>
  <c r="B108" i="11"/>
  <c r="C108" i="11"/>
  <c r="B109" i="11"/>
  <c r="C109" i="11"/>
  <c r="B104" i="12"/>
  <c r="C104" i="12"/>
  <c r="B105" i="12"/>
  <c r="C105" i="12"/>
  <c r="B106" i="12"/>
  <c r="C106" i="12"/>
  <c r="B107" i="12"/>
  <c r="C107" i="12"/>
  <c r="B108" i="12"/>
  <c r="C108" i="12"/>
  <c r="B109" i="12"/>
  <c r="C109" i="12"/>
  <c r="B104" i="13"/>
  <c r="C104" i="13"/>
  <c r="B105" i="13"/>
  <c r="C105" i="13"/>
  <c r="B106" i="13"/>
  <c r="C106" i="13"/>
  <c r="B107" i="13"/>
  <c r="C107" i="13"/>
  <c r="B108" i="13"/>
  <c r="C108" i="13"/>
  <c r="B109" i="13"/>
  <c r="C109" i="13"/>
  <c r="B104" i="14"/>
  <c r="C104" i="14"/>
  <c r="B105" i="14"/>
  <c r="C105" i="14"/>
  <c r="B106" i="14"/>
  <c r="C106" i="14"/>
  <c r="B107" i="14"/>
  <c r="C107" i="14"/>
  <c r="B108" i="14"/>
  <c r="C108" i="14"/>
  <c r="B109" i="14"/>
  <c r="C109" i="14"/>
  <c r="B104" i="15"/>
  <c r="C104" i="15"/>
  <c r="B105" i="15"/>
  <c r="C105" i="15"/>
  <c r="B106" i="15"/>
  <c r="C106" i="15"/>
  <c r="B107" i="15"/>
  <c r="C107" i="15"/>
  <c r="B108" i="15"/>
  <c r="C108" i="15"/>
  <c r="B109" i="15"/>
  <c r="C109" i="15"/>
  <c r="B104" i="16"/>
  <c r="C104" i="16"/>
  <c r="B105" i="16"/>
  <c r="C105" i="16"/>
  <c r="B106" i="16"/>
  <c r="C106" i="16"/>
  <c r="B107" i="16"/>
  <c r="C107" i="16"/>
  <c r="B108" i="16"/>
  <c r="C108" i="16"/>
  <c r="B109" i="16"/>
  <c r="C109" i="16"/>
  <c r="B104" i="17"/>
  <c r="C104" i="17"/>
  <c r="B105" i="17"/>
  <c r="C105" i="17"/>
  <c r="B106" i="17"/>
  <c r="C106" i="17"/>
  <c r="B107" i="17"/>
  <c r="C107" i="17"/>
  <c r="B108" i="17"/>
  <c r="C108" i="17"/>
  <c r="B109" i="17"/>
  <c r="C109" i="17"/>
  <c r="B104" i="18"/>
  <c r="C104" i="18"/>
  <c r="B105" i="18"/>
  <c r="C105" i="18"/>
  <c r="B106" i="18"/>
  <c r="C106" i="18"/>
  <c r="B107" i="18"/>
  <c r="C107" i="18"/>
  <c r="B108" i="18"/>
  <c r="C108" i="18"/>
  <c r="B109" i="18"/>
  <c r="C109" i="18"/>
  <c r="B104" i="19"/>
  <c r="C104" i="19"/>
  <c r="B105" i="19"/>
  <c r="C105" i="19"/>
  <c r="B106" i="19"/>
  <c r="C106" i="19"/>
  <c r="B107" i="19"/>
  <c r="C107" i="19"/>
  <c r="B108" i="19"/>
  <c r="C108" i="19"/>
  <c r="B109" i="19"/>
  <c r="C109" i="19"/>
  <c r="B104" i="20"/>
  <c r="C104" i="20"/>
  <c r="B105" i="20"/>
  <c r="C105" i="20"/>
  <c r="B106" i="20"/>
  <c r="C106" i="20"/>
  <c r="B107" i="20"/>
  <c r="C107" i="20"/>
  <c r="B108" i="20"/>
  <c r="C108" i="20"/>
  <c r="B109" i="20"/>
  <c r="C109" i="20"/>
  <c r="B104" i="21"/>
  <c r="C104" i="21"/>
  <c r="B105" i="21"/>
  <c r="C105" i="21"/>
  <c r="B106" i="21"/>
  <c r="C106" i="21"/>
  <c r="B107" i="21"/>
  <c r="C107" i="21"/>
  <c r="B108" i="21"/>
  <c r="C108" i="21"/>
  <c r="B109" i="21"/>
  <c r="C109" i="21"/>
  <c r="B104" i="6"/>
  <c r="C104" i="6"/>
  <c r="B105" i="6"/>
  <c r="C105" i="6"/>
  <c r="B106" i="6"/>
  <c r="C106" i="6"/>
  <c r="B107" i="6"/>
  <c r="C107" i="6"/>
  <c r="B108" i="6"/>
  <c r="C108" i="6"/>
  <c r="B109" i="6"/>
  <c r="C109" i="6"/>
  <c r="B99" i="7"/>
  <c r="C99" i="7"/>
  <c r="B100" i="7"/>
  <c r="C100" i="7"/>
  <c r="B101" i="7"/>
  <c r="C101" i="7"/>
  <c r="B102" i="7"/>
  <c r="C102" i="7"/>
  <c r="B103" i="7"/>
  <c r="C103" i="7"/>
  <c r="B99" i="8"/>
  <c r="C99" i="8"/>
  <c r="B100" i="8"/>
  <c r="C100" i="8"/>
  <c r="B101" i="8"/>
  <c r="C101" i="8"/>
  <c r="B102" i="8"/>
  <c r="C102" i="8"/>
  <c r="B103" i="8"/>
  <c r="C103" i="8"/>
  <c r="B99" i="9"/>
  <c r="C99" i="9"/>
  <c r="B100" i="9"/>
  <c r="C100" i="9"/>
  <c r="B101" i="9"/>
  <c r="C101" i="9"/>
  <c r="B102" i="9"/>
  <c r="C102" i="9"/>
  <c r="B103" i="9"/>
  <c r="C103" i="9"/>
  <c r="B99" i="10"/>
  <c r="C99" i="10"/>
  <c r="B100" i="10"/>
  <c r="C100" i="10"/>
  <c r="B101" i="10"/>
  <c r="C101" i="10"/>
  <c r="B102" i="10"/>
  <c r="C102" i="10"/>
  <c r="B103" i="10"/>
  <c r="C103" i="10"/>
  <c r="B99" i="11"/>
  <c r="C99" i="11"/>
  <c r="B100" i="11"/>
  <c r="C100" i="11"/>
  <c r="B101" i="11"/>
  <c r="C101" i="11"/>
  <c r="B102" i="11"/>
  <c r="C102" i="11"/>
  <c r="B103" i="11"/>
  <c r="C103" i="11"/>
  <c r="B99" i="12"/>
  <c r="C99" i="12"/>
  <c r="B100" i="12"/>
  <c r="C100" i="12"/>
  <c r="B101" i="12"/>
  <c r="C101" i="12"/>
  <c r="B102" i="12"/>
  <c r="C102" i="12"/>
  <c r="B103" i="12"/>
  <c r="C103" i="12"/>
  <c r="B99" i="13"/>
  <c r="C99" i="13"/>
  <c r="B100" i="13"/>
  <c r="C100" i="13"/>
  <c r="B101" i="13"/>
  <c r="C101" i="13"/>
  <c r="B102" i="13"/>
  <c r="C102" i="13"/>
  <c r="B103" i="13"/>
  <c r="C103" i="13"/>
  <c r="B99" i="14"/>
  <c r="C99" i="14"/>
  <c r="B100" i="14"/>
  <c r="C100" i="14"/>
  <c r="B101" i="14"/>
  <c r="C101" i="14"/>
  <c r="B102" i="14"/>
  <c r="C102" i="14"/>
  <c r="B103" i="14"/>
  <c r="C103" i="14"/>
  <c r="B99" i="15"/>
  <c r="C99" i="15"/>
  <c r="B100" i="15"/>
  <c r="C100" i="15"/>
  <c r="B101" i="15"/>
  <c r="C101" i="15"/>
  <c r="B102" i="15"/>
  <c r="C102" i="15"/>
  <c r="B103" i="15"/>
  <c r="C103" i="15"/>
  <c r="B99" i="16"/>
  <c r="C99" i="16"/>
  <c r="B100" i="16"/>
  <c r="C100" i="16"/>
  <c r="B101" i="16"/>
  <c r="C101" i="16"/>
  <c r="B102" i="16"/>
  <c r="C102" i="16"/>
  <c r="B103" i="16"/>
  <c r="C103" i="16"/>
  <c r="B99" i="17"/>
  <c r="C99" i="17"/>
  <c r="B100" i="17"/>
  <c r="C100" i="17"/>
  <c r="B101" i="17"/>
  <c r="C101" i="17"/>
  <c r="B102" i="17"/>
  <c r="C102" i="17"/>
  <c r="B103" i="17"/>
  <c r="C103" i="17"/>
  <c r="B99" i="18"/>
  <c r="C99" i="18"/>
  <c r="B100" i="18"/>
  <c r="C100" i="18"/>
  <c r="B101" i="18"/>
  <c r="C101" i="18"/>
  <c r="B102" i="18"/>
  <c r="C102" i="18"/>
  <c r="B103" i="18"/>
  <c r="C103" i="18"/>
  <c r="B99" i="19"/>
  <c r="C99" i="19"/>
  <c r="B100" i="19"/>
  <c r="C100" i="19"/>
  <c r="B101" i="19"/>
  <c r="C101" i="19"/>
  <c r="B102" i="19"/>
  <c r="C102" i="19"/>
  <c r="B103" i="19"/>
  <c r="C103" i="19"/>
  <c r="B99" i="20"/>
  <c r="C99" i="20"/>
  <c r="B100" i="20"/>
  <c r="C100" i="20"/>
  <c r="B101" i="20"/>
  <c r="C101" i="20"/>
  <c r="B102" i="20"/>
  <c r="C102" i="20"/>
  <c r="B103" i="20"/>
  <c r="C103" i="20"/>
  <c r="B99" i="21"/>
  <c r="C99" i="21"/>
  <c r="B100" i="21"/>
  <c r="C100" i="21"/>
  <c r="B101" i="21"/>
  <c r="C101" i="21"/>
  <c r="B102" i="21"/>
  <c r="C102" i="21"/>
  <c r="B103" i="21"/>
  <c r="C103" i="21"/>
  <c r="B99" i="6"/>
  <c r="C99" i="6"/>
  <c r="B100" i="6"/>
  <c r="C100" i="6"/>
  <c r="B101" i="6"/>
  <c r="C101" i="6"/>
  <c r="B102" i="6"/>
  <c r="C102" i="6"/>
  <c r="B103" i="6"/>
  <c r="C103" i="6"/>
  <c r="C98" i="7"/>
  <c r="C98" i="8"/>
  <c r="C98" i="9"/>
  <c r="C98" i="10"/>
  <c r="C98" i="11"/>
  <c r="C98" i="12"/>
  <c r="C98" i="13"/>
  <c r="C98" i="14"/>
  <c r="C98" i="15"/>
  <c r="C98" i="16"/>
  <c r="C98" i="17"/>
  <c r="C98" i="18"/>
  <c r="C98" i="19"/>
  <c r="C98" i="20"/>
  <c r="C98" i="21"/>
  <c r="C98" i="6"/>
  <c r="B98" i="7"/>
  <c r="B98" i="8"/>
  <c r="B98" i="9"/>
  <c r="B98" i="10"/>
  <c r="B98" i="11"/>
  <c r="B98" i="12"/>
  <c r="B98" i="13"/>
  <c r="B98" i="14"/>
  <c r="B98" i="15"/>
  <c r="B98" i="16"/>
  <c r="B98" i="17"/>
  <c r="B98" i="18"/>
  <c r="B98" i="19"/>
  <c r="B98" i="20"/>
  <c r="B98" i="21"/>
  <c r="B98" i="6"/>
  <c r="B94" i="7"/>
  <c r="C94" i="7"/>
  <c r="B95" i="7"/>
  <c r="C95" i="7"/>
  <c r="B96" i="7"/>
  <c r="C96" i="7"/>
  <c r="B97" i="7"/>
  <c r="C97" i="7"/>
  <c r="B94" i="8"/>
  <c r="C94" i="8"/>
  <c r="B95" i="8"/>
  <c r="C95" i="8"/>
  <c r="B96" i="8"/>
  <c r="C96" i="8"/>
  <c r="B97" i="8"/>
  <c r="C97" i="8"/>
  <c r="B94" i="9"/>
  <c r="C94" i="9"/>
  <c r="B95" i="9"/>
  <c r="C95" i="9"/>
  <c r="B96" i="9"/>
  <c r="C96" i="9"/>
  <c r="B97" i="9"/>
  <c r="C97" i="9"/>
  <c r="B94" i="10"/>
  <c r="C94" i="10"/>
  <c r="B95" i="10"/>
  <c r="C95" i="10"/>
  <c r="B96" i="10"/>
  <c r="C96" i="10"/>
  <c r="B97" i="10"/>
  <c r="C97" i="10"/>
  <c r="B94" i="11"/>
  <c r="C94" i="11"/>
  <c r="B95" i="11"/>
  <c r="C95" i="11"/>
  <c r="B96" i="11"/>
  <c r="C96" i="11"/>
  <c r="B97" i="11"/>
  <c r="C97" i="11"/>
  <c r="B94" i="12"/>
  <c r="C94" i="12"/>
  <c r="B95" i="12"/>
  <c r="C95" i="12"/>
  <c r="B96" i="12"/>
  <c r="C96" i="12"/>
  <c r="B97" i="12"/>
  <c r="C97" i="12"/>
  <c r="B94" i="13"/>
  <c r="C94" i="13"/>
  <c r="B95" i="13"/>
  <c r="C95" i="13"/>
  <c r="B96" i="13"/>
  <c r="C96" i="13"/>
  <c r="B97" i="13"/>
  <c r="C97" i="13"/>
  <c r="B94" i="14"/>
  <c r="C94" i="14"/>
  <c r="B95" i="14"/>
  <c r="C95" i="14"/>
  <c r="B96" i="14"/>
  <c r="C96" i="14"/>
  <c r="B97" i="14"/>
  <c r="C97" i="14"/>
  <c r="B94" i="15"/>
  <c r="C94" i="15"/>
  <c r="B95" i="15"/>
  <c r="C95" i="15"/>
  <c r="B96" i="15"/>
  <c r="C96" i="15"/>
  <c r="B97" i="15"/>
  <c r="C97" i="15"/>
  <c r="B94" i="16"/>
  <c r="C94" i="16"/>
  <c r="B95" i="16"/>
  <c r="C95" i="16"/>
  <c r="B96" i="16"/>
  <c r="C96" i="16"/>
  <c r="B97" i="16"/>
  <c r="C97" i="16"/>
  <c r="B94" i="17"/>
  <c r="C94" i="17"/>
  <c r="B95" i="17"/>
  <c r="C95" i="17"/>
  <c r="B96" i="17"/>
  <c r="C96" i="17"/>
  <c r="B97" i="17"/>
  <c r="C97" i="17"/>
  <c r="B94" i="18"/>
  <c r="C94" i="18"/>
  <c r="B95" i="18"/>
  <c r="C95" i="18"/>
  <c r="B96" i="18"/>
  <c r="C96" i="18"/>
  <c r="B97" i="18"/>
  <c r="C97" i="18"/>
  <c r="B94" i="19"/>
  <c r="C94" i="19"/>
  <c r="B95" i="19"/>
  <c r="C95" i="19"/>
  <c r="B96" i="19"/>
  <c r="C96" i="19"/>
  <c r="B97" i="19"/>
  <c r="C97" i="19"/>
  <c r="B94" i="20"/>
  <c r="C94" i="20"/>
  <c r="B95" i="20"/>
  <c r="C95" i="20"/>
  <c r="B96" i="20"/>
  <c r="C96" i="20"/>
  <c r="B97" i="20"/>
  <c r="C97" i="20"/>
  <c r="B94" i="21"/>
  <c r="C94" i="21"/>
  <c r="B95" i="21"/>
  <c r="C95" i="21"/>
  <c r="B96" i="21"/>
  <c r="C96" i="21"/>
  <c r="B97" i="21"/>
  <c r="C97" i="21"/>
  <c r="B94" i="6"/>
  <c r="C94" i="6"/>
  <c r="B95" i="6"/>
  <c r="C95" i="6"/>
  <c r="B96" i="6"/>
  <c r="C96" i="6"/>
  <c r="B97" i="6"/>
  <c r="C97" i="6"/>
  <c r="B88" i="7"/>
  <c r="C88" i="7"/>
  <c r="B89" i="7"/>
  <c r="C89" i="7"/>
  <c r="B90" i="7"/>
  <c r="C90" i="7"/>
  <c r="B91" i="7"/>
  <c r="C91" i="7"/>
  <c r="B92" i="7"/>
  <c r="C92" i="7"/>
  <c r="B93" i="7"/>
  <c r="C93" i="7"/>
  <c r="B88" i="8"/>
  <c r="C88" i="8"/>
  <c r="B89" i="8"/>
  <c r="C89" i="8"/>
  <c r="B90" i="8"/>
  <c r="C90" i="8"/>
  <c r="B91" i="8"/>
  <c r="C91" i="8"/>
  <c r="B92" i="8"/>
  <c r="C92" i="8"/>
  <c r="B93" i="8"/>
  <c r="C93" i="8"/>
  <c r="B88" i="9"/>
  <c r="C88" i="9"/>
  <c r="B89" i="9"/>
  <c r="C89" i="9"/>
  <c r="B90" i="9"/>
  <c r="C90" i="9"/>
  <c r="B91" i="9"/>
  <c r="C91" i="9"/>
  <c r="B92" i="9"/>
  <c r="C92" i="9"/>
  <c r="B93" i="9"/>
  <c r="C93" i="9"/>
  <c r="B88" i="10"/>
  <c r="C88" i="10"/>
  <c r="B89" i="10"/>
  <c r="C89" i="10"/>
  <c r="B90" i="10"/>
  <c r="C90" i="10"/>
  <c r="B91" i="10"/>
  <c r="C91" i="10"/>
  <c r="B92" i="10"/>
  <c r="C92" i="10"/>
  <c r="B93" i="10"/>
  <c r="C93" i="10"/>
  <c r="B88" i="11"/>
  <c r="C88" i="11"/>
  <c r="B89" i="11"/>
  <c r="C89" i="11"/>
  <c r="B90" i="11"/>
  <c r="C90" i="11"/>
  <c r="B91" i="11"/>
  <c r="C91" i="11"/>
  <c r="B92" i="11"/>
  <c r="C92" i="11"/>
  <c r="B93" i="11"/>
  <c r="C93" i="11"/>
  <c r="B88" i="12"/>
  <c r="C88" i="12"/>
  <c r="B89" i="12"/>
  <c r="C89" i="12"/>
  <c r="B90" i="12"/>
  <c r="C90" i="12"/>
  <c r="B91" i="12"/>
  <c r="C91" i="12"/>
  <c r="B92" i="12"/>
  <c r="C92" i="12"/>
  <c r="B93" i="12"/>
  <c r="C93" i="12"/>
  <c r="B88" i="13"/>
  <c r="C88" i="13"/>
  <c r="B89" i="13"/>
  <c r="C89" i="13"/>
  <c r="B90" i="13"/>
  <c r="C90" i="13"/>
  <c r="B91" i="13"/>
  <c r="C91" i="13"/>
  <c r="B92" i="13"/>
  <c r="C92" i="13"/>
  <c r="B93" i="13"/>
  <c r="C93" i="13"/>
  <c r="B88" i="14"/>
  <c r="C88" i="14"/>
  <c r="B89" i="14"/>
  <c r="C89" i="14"/>
  <c r="B90" i="14"/>
  <c r="C90" i="14"/>
  <c r="B91" i="14"/>
  <c r="C91" i="14"/>
  <c r="B92" i="14"/>
  <c r="C92" i="14"/>
  <c r="B93" i="14"/>
  <c r="C93" i="14"/>
  <c r="B88" i="15"/>
  <c r="C88" i="15"/>
  <c r="B89" i="15"/>
  <c r="C89" i="15"/>
  <c r="B90" i="15"/>
  <c r="C90" i="15"/>
  <c r="B91" i="15"/>
  <c r="C91" i="15"/>
  <c r="B92" i="15"/>
  <c r="C92" i="15"/>
  <c r="B93" i="15"/>
  <c r="C93" i="15"/>
  <c r="B88" i="16"/>
  <c r="C88" i="16"/>
  <c r="B89" i="16"/>
  <c r="C89" i="16"/>
  <c r="B90" i="16"/>
  <c r="C90" i="16"/>
  <c r="B91" i="16"/>
  <c r="C91" i="16"/>
  <c r="B92" i="16"/>
  <c r="C92" i="16"/>
  <c r="B93" i="16"/>
  <c r="C93" i="16"/>
  <c r="B88" i="17"/>
  <c r="C88" i="17"/>
  <c r="B89" i="17"/>
  <c r="C89" i="17"/>
  <c r="B90" i="17"/>
  <c r="C90" i="17"/>
  <c r="B91" i="17"/>
  <c r="C91" i="17"/>
  <c r="B92" i="17"/>
  <c r="C92" i="17"/>
  <c r="B93" i="17"/>
  <c r="C93" i="17"/>
  <c r="B88" i="18"/>
  <c r="C88" i="18"/>
  <c r="B89" i="18"/>
  <c r="C89" i="18"/>
  <c r="B90" i="18"/>
  <c r="C90" i="18"/>
  <c r="B91" i="18"/>
  <c r="C91" i="18"/>
  <c r="B92" i="18"/>
  <c r="C92" i="18"/>
  <c r="B93" i="18"/>
  <c r="C93" i="18"/>
  <c r="B88" i="19"/>
  <c r="C88" i="19"/>
  <c r="B89" i="19"/>
  <c r="C89" i="19"/>
  <c r="B90" i="19"/>
  <c r="C90" i="19"/>
  <c r="B91" i="19"/>
  <c r="C91" i="19"/>
  <c r="B92" i="19"/>
  <c r="C92" i="19"/>
  <c r="B93" i="19"/>
  <c r="C93" i="19"/>
  <c r="B88" i="20"/>
  <c r="C88" i="20"/>
  <c r="B89" i="20"/>
  <c r="C89" i="20"/>
  <c r="B90" i="20"/>
  <c r="C90" i="20"/>
  <c r="B91" i="20"/>
  <c r="C91" i="20"/>
  <c r="B92" i="20"/>
  <c r="C92" i="20"/>
  <c r="B93" i="20"/>
  <c r="C93" i="20"/>
  <c r="B88" i="21"/>
  <c r="C88" i="21"/>
  <c r="B89" i="21"/>
  <c r="C89" i="21"/>
  <c r="B90" i="21"/>
  <c r="C90" i="21"/>
  <c r="B91" i="21"/>
  <c r="C91" i="21"/>
  <c r="B92" i="21"/>
  <c r="C92" i="21"/>
  <c r="B93" i="21"/>
  <c r="C93" i="21"/>
  <c r="B88" i="6"/>
  <c r="C88" i="6"/>
  <c r="B89" i="6"/>
  <c r="C89" i="6"/>
  <c r="B90" i="6"/>
  <c r="C90" i="6"/>
  <c r="B91" i="6"/>
  <c r="C91" i="6"/>
  <c r="B92" i="6"/>
  <c r="C92" i="6"/>
  <c r="B93" i="6"/>
  <c r="C93" i="6"/>
  <c r="C87" i="7"/>
  <c r="C87" i="8"/>
  <c r="C87" i="9"/>
  <c r="C87" i="10"/>
  <c r="C87" i="11"/>
  <c r="C87" i="12"/>
  <c r="C87" i="13"/>
  <c r="C87" i="14"/>
  <c r="C87" i="15"/>
  <c r="C87" i="16"/>
  <c r="C87" i="17"/>
  <c r="C87" i="18"/>
  <c r="C87" i="19"/>
  <c r="C87" i="20"/>
  <c r="C87" i="21"/>
  <c r="C87" i="6"/>
  <c r="B87" i="7"/>
  <c r="B87" i="8"/>
  <c r="B87" i="9"/>
  <c r="B87" i="10"/>
  <c r="B87" i="11"/>
  <c r="B87" i="12"/>
  <c r="B87" i="13"/>
  <c r="B87" i="14"/>
  <c r="B87" i="15"/>
  <c r="B87" i="16"/>
  <c r="B87" i="17"/>
  <c r="B87" i="18"/>
  <c r="B87" i="19"/>
  <c r="B87" i="20"/>
  <c r="B87" i="21"/>
  <c r="B87" i="6"/>
  <c r="B81" i="7"/>
  <c r="C81" i="7"/>
  <c r="B82" i="7"/>
  <c r="C82" i="7"/>
  <c r="B83" i="7"/>
  <c r="C83" i="7"/>
  <c r="B84" i="7"/>
  <c r="C84" i="7"/>
  <c r="B85" i="7"/>
  <c r="C85" i="7"/>
  <c r="B86" i="7"/>
  <c r="C86" i="7"/>
  <c r="B81" i="8"/>
  <c r="C81" i="8"/>
  <c r="B82" i="8"/>
  <c r="C82" i="8"/>
  <c r="B83" i="8"/>
  <c r="C83" i="8"/>
  <c r="B84" i="8"/>
  <c r="C84" i="8"/>
  <c r="B85" i="8"/>
  <c r="C85" i="8"/>
  <c r="B86" i="8"/>
  <c r="C86" i="8"/>
  <c r="B81" i="9"/>
  <c r="C81" i="9"/>
  <c r="B82" i="9"/>
  <c r="C82" i="9"/>
  <c r="B83" i="9"/>
  <c r="C83" i="9"/>
  <c r="B84" i="9"/>
  <c r="C84" i="9"/>
  <c r="B85" i="9"/>
  <c r="C85" i="9"/>
  <c r="B86" i="9"/>
  <c r="C86" i="9"/>
  <c r="B81" i="10"/>
  <c r="C81" i="10"/>
  <c r="B82" i="10"/>
  <c r="C82" i="10"/>
  <c r="B83" i="10"/>
  <c r="C83" i="10"/>
  <c r="B84" i="10"/>
  <c r="C84" i="10"/>
  <c r="B85" i="10"/>
  <c r="C85" i="10"/>
  <c r="B86" i="10"/>
  <c r="C86" i="10"/>
  <c r="B81" i="11"/>
  <c r="C81" i="11"/>
  <c r="B82" i="11"/>
  <c r="C82" i="11"/>
  <c r="B83" i="11"/>
  <c r="C83" i="11"/>
  <c r="B84" i="11"/>
  <c r="C84" i="11"/>
  <c r="B85" i="11"/>
  <c r="C85" i="11"/>
  <c r="B86" i="11"/>
  <c r="C86" i="11"/>
  <c r="B81" i="12"/>
  <c r="C81" i="12"/>
  <c r="B82" i="12"/>
  <c r="C82" i="12"/>
  <c r="B83" i="12"/>
  <c r="C83" i="12"/>
  <c r="B84" i="12"/>
  <c r="C84" i="12"/>
  <c r="B85" i="12"/>
  <c r="C85" i="12"/>
  <c r="B86" i="12"/>
  <c r="C86" i="12"/>
  <c r="B81" i="13"/>
  <c r="C81" i="13"/>
  <c r="B82" i="13"/>
  <c r="C82" i="13"/>
  <c r="B83" i="13"/>
  <c r="C83" i="13"/>
  <c r="B84" i="13"/>
  <c r="C84" i="13"/>
  <c r="B85" i="13"/>
  <c r="C85" i="13"/>
  <c r="B86" i="13"/>
  <c r="C86" i="13"/>
  <c r="B81" i="14"/>
  <c r="C81" i="14"/>
  <c r="B82" i="14"/>
  <c r="C82" i="14"/>
  <c r="B83" i="14"/>
  <c r="C83" i="14"/>
  <c r="B84" i="14"/>
  <c r="C84" i="14"/>
  <c r="B85" i="14"/>
  <c r="C85" i="14"/>
  <c r="B86" i="14"/>
  <c r="C86" i="14"/>
  <c r="B81" i="15"/>
  <c r="C81" i="15"/>
  <c r="B82" i="15"/>
  <c r="C82" i="15"/>
  <c r="B83" i="15"/>
  <c r="C83" i="15"/>
  <c r="B84" i="15"/>
  <c r="C84" i="15"/>
  <c r="B85" i="15"/>
  <c r="C85" i="15"/>
  <c r="B86" i="15"/>
  <c r="C86" i="15"/>
  <c r="B81" i="16"/>
  <c r="C81" i="16"/>
  <c r="B82" i="16"/>
  <c r="C82" i="16"/>
  <c r="B83" i="16"/>
  <c r="C83" i="16"/>
  <c r="B84" i="16"/>
  <c r="C84" i="16"/>
  <c r="B85" i="16"/>
  <c r="C85" i="16"/>
  <c r="B86" i="16"/>
  <c r="C86" i="16"/>
  <c r="B81" i="17"/>
  <c r="C81" i="17"/>
  <c r="B82" i="17"/>
  <c r="C82" i="17"/>
  <c r="B83" i="17"/>
  <c r="C83" i="17"/>
  <c r="B84" i="17"/>
  <c r="C84" i="17"/>
  <c r="B85" i="17"/>
  <c r="C85" i="17"/>
  <c r="B86" i="17"/>
  <c r="C86" i="17"/>
  <c r="B81" i="18"/>
  <c r="C81" i="18"/>
  <c r="B82" i="18"/>
  <c r="C82" i="18"/>
  <c r="B83" i="18"/>
  <c r="C83" i="18"/>
  <c r="B84" i="18"/>
  <c r="C84" i="18"/>
  <c r="B85" i="18"/>
  <c r="C85" i="18"/>
  <c r="B86" i="18"/>
  <c r="C86" i="18"/>
  <c r="B81" i="19"/>
  <c r="C81" i="19"/>
  <c r="B82" i="19"/>
  <c r="C82" i="19"/>
  <c r="B83" i="19"/>
  <c r="C83" i="19"/>
  <c r="B84" i="19"/>
  <c r="C84" i="19"/>
  <c r="B85" i="19"/>
  <c r="C85" i="19"/>
  <c r="B86" i="19"/>
  <c r="C86" i="19"/>
  <c r="B81" i="20"/>
  <c r="C81" i="20"/>
  <c r="B82" i="20"/>
  <c r="C82" i="20"/>
  <c r="B83" i="20"/>
  <c r="C83" i="20"/>
  <c r="B84" i="20"/>
  <c r="C84" i="20"/>
  <c r="B85" i="20"/>
  <c r="C85" i="20"/>
  <c r="B86" i="20"/>
  <c r="C86" i="20"/>
  <c r="B81" i="21"/>
  <c r="C81" i="21"/>
  <c r="B82" i="21"/>
  <c r="C82" i="21"/>
  <c r="B83" i="21"/>
  <c r="C83" i="21"/>
  <c r="B84" i="21"/>
  <c r="C84" i="21"/>
  <c r="B85" i="21"/>
  <c r="C85" i="21"/>
  <c r="B86" i="21"/>
  <c r="C86" i="21"/>
  <c r="B81" i="6"/>
  <c r="B82" i="6"/>
  <c r="C82" i="6"/>
  <c r="B83" i="6"/>
  <c r="C83" i="6"/>
  <c r="B84" i="6"/>
  <c r="C84" i="6"/>
  <c r="B85" i="6"/>
  <c r="C85" i="6"/>
  <c r="B86" i="6"/>
  <c r="C86" i="6"/>
  <c r="B75" i="7"/>
  <c r="C75" i="7"/>
  <c r="B76" i="7"/>
  <c r="C76" i="7"/>
  <c r="B77" i="7"/>
  <c r="C77" i="7"/>
  <c r="B78" i="7"/>
  <c r="C78" i="7"/>
  <c r="B79" i="7"/>
  <c r="C79" i="7"/>
  <c r="B80" i="7"/>
  <c r="C80" i="7"/>
  <c r="B75" i="8"/>
  <c r="C75" i="8"/>
  <c r="B76" i="8"/>
  <c r="C76" i="8"/>
  <c r="B77" i="8"/>
  <c r="C77" i="8"/>
  <c r="B78" i="8"/>
  <c r="C78" i="8"/>
  <c r="B79" i="8"/>
  <c r="C79" i="8"/>
  <c r="B80" i="8"/>
  <c r="C80" i="8"/>
  <c r="B75" i="9"/>
  <c r="C75" i="9"/>
  <c r="B76" i="9"/>
  <c r="C76" i="9"/>
  <c r="B77" i="9"/>
  <c r="C77" i="9"/>
  <c r="B78" i="9"/>
  <c r="C78" i="9"/>
  <c r="B79" i="9"/>
  <c r="C79" i="9"/>
  <c r="B80" i="9"/>
  <c r="C80" i="9"/>
  <c r="B75" i="10"/>
  <c r="C75" i="10"/>
  <c r="B76" i="10"/>
  <c r="C76" i="10"/>
  <c r="B77" i="10"/>
  <c r="C77" i="10"/>
  <c r="B78" i="10"/>
  <c r="C78" i="10"/>
  <c r="B79" i="10"/>
  <c r="C79" i="10"/>
  <c r="B80" i="10"/>
  <c r="C80" i="10"/>
  <c r="B75" i="11"/>
  <c r="C75" i="11"/>
  <c r="B76" i="11"/>
  <c r="C76" i="11"/>
  <c r="B77" i="11"/>
  <c r="C77" i="11"/>
  <c r="B78" i="11"/>
  <c r="C78" i="11"/>
  <c r="B79" i="11"/>
  <c r="C79" i="11"/>
  <c r="B80" i="11"/>
  <c r="C80" i="11"/>
  <c r="B75" i="12"/>
  <c r="C75" i="12"/>
  <c r="B76" i="12"/>
  <c r="C76" i="12"/>
  <c r="B77" i="12"/>
  <c r="C77" i="12"/>
  <c r="B78" i="12"/>
  <c r="C78" i="12"/>
  <c r="B79" i="12"/>
  <c r="C79" i="12"/>
  <c r="B80" i="12"/>
  <c r="C80" i="12"/>
  <c r="B75" i="13"/>
  <c r="C75" i="13"/>
  <c r="B76" i="13"/>
  <c r="C76" i="13"/>
  <c r="B77" i="13"/>
  <c r="C77" i="13"/>
  <c r="B78" i="13"/>
  <c r="C78" i="13"/>
  <c r="B79" i="13"/>
  <c r="C79" i="13"/>
  <c r="B80" i="13"/>
  <c r="C80" i="13"/>
  <c r="B75" i="14"/>
  <c r="C75" i="14"/>
  <c r="B76" i="14"/>
  <c r="C76" i="14"/>
  <c r="B77" i="14"/>
  <c r="C77" i="14"/>
  <c r="B78" i="14"/>
  <c r="C78" i="14"/>
  <c r="B79" i="14"/>
  <c r="C79" i="14"/>
  <c r="B80" i="14"/>
  <c r="C80" i="14"/>
  <c r="B75" i="15"/>
  <c r="C75" i="15"/>
  <c r="B76" i="15"/>
  <c r="C76" i="15"/>
  <c r="B77" i="15"/>
  <c r="C77" i="15"/>
  <c r="B78" i="15"/>
  <c r="C78" i="15"/>
  <c r="B79" i="15"/>
  <c r="C79" i="15"/>
  <c r="B80" i="15"/>
  <c r="C80" i="15"/>
  <c r="B75" i="16"/>
  <c r="C75" i="16"/>
  <c r="B76" i="16"/>
  <c r="C76" i="16"/>
  <c r="B77" i="16"/>
  <c r="C77" i="16"/>
  <c r="B78" i="16"/>
  <c r="C78" i="16"/>
  <c r="B79" i="16"/>
  <c r="C79" i="16"/>
  <c r="B80" i="16"/>
  <c r="C80" i="16"/>
  <c r="B75" i="17"/>
  <c r="C75" i="17"/>
  <c r="B76" i="17"/>
  <c r="C76" i="17"/>
  <c r="B77" i="17"/>
  <c r="C77" i="17"/>
  <c r="B78" i="17"/>
  <c r="C78" i="17"/>
  <c r="B79" i="17"/>
  <c r="C79" i="17"/>
  <c r="B80" i="17"/>
  <c r="C80" i="17"/>
  <c r="B75" i="18"/>
  <c r="C75" i="18"/>
  <c r="B76" i="18"/>
  <c r="C76" i="18"/>
  <c r="B77" i="18"/>
  <c r="C77" i="18"/>
  <c r="B78" i="18"/>
  <c r="C78" i="18"/>
  <c r="B79" i="18"/>
  <c r="C79" i="18"/>
  <c r="B80" i="18"/>
  <c r="C80" i="18"/>
  <c r="B75" i="19"/>
  <c r="C75" i="19"/>
  <c r="B76" i="19"/>
  <c r="C76" i="19"/>
  <c r="B77" i="19"/>
  <c r="C77" i="19"/>
  <c r="B78" i="19"/>
  <c r="C78" i="19"/>
  <c r="B79" i="19"/>
  <c r="C79" i="19"/>
  <c r="B80" i="19"/>
  <c r="C80" i="19"/>
  <c r="B75" i="20"/>
  <c r="C75" i="20"/>
  <c r="B76" i="20"/>
  <c r="C76" i="20"/>
  <c r="B77" i="20"/>
  <c r="C77" i="20"/>
  <c r="B78" i="20"/>
  <c r="C78" i="20"/>
  <c r="B79" i="20"/>
  <c r="C79" i="20"/>
  <c r="B80" i="20"/>
  <c r="C80" i="20"/>
  <c r="B75" i="21"/>
  <c r="C75" i="21"/>
  <c r="B76" i="21"/>
  <c r="C76" i="21"/>
  <c r="B77" i="21"/>
  <c r="C77" i="21"/>
  <c r="B78" i="21"/>
  <c r="C78" i="21"/>
  <c r="B79" i="21"/>
  <c r="C79" i="21"/>
  <c r="B80" i="21"/>
  <c r="C80" i="21"/>
  <c r="B75" i="6"/>
  <c r="C75" i="6"/>
  <c r="B76" i="6"/>
  <c r="C76" i="6"/>
  <c r="B77" i="6"/>
  <c r="C77" i="6"/>
  <c r="B78" i="6"/>
  <c r="C78" i="6"/>
  <c r="B79" i="6"/>
  <c r="C79" i="6"/>
  <c r="B80" i="6"/>
  <c r="C80" i="6"/>
  <c r="C74" i="7"/>
  <c r="C74" i="8"/>
  <c r="C74" i="9"/>
  <c r="C74" i="10"/>
  <c r="C74" i="11"/>
  <c r="C74" i="12"/>
  <c r="C74" i="13"/>
  <c r="C74" i="14"/>
  <c r="C74" i="15"/>
  <c r="C74" i="16"/>
  <c r="C74" i="17"/>
  <c r="C74" i="18"/>
  <c r="C74" i="19"/>
  <c r="C74" i="20"/>
  <c r="C74" i="21"/>
  <c r="C74" i="6"/>
  <c r="B74" i="7"/>
  <c r="B74" i="8"/>
  <c r="B74" i="9"/>
  <c r="B74" i="10"/>
  <c r="B74" i="11"/>
  <c r="B74" i="12"/>
  <c r="B74" i="13"/>
  <c r="B74" i="14"/>
  <c r="B74" i="15"/>
  <c r="B74" i="16"/>
  <c r="B74" i="17"/>
  <c r="B74" i="18"/>
  <c r="B74" i="19"/>
  <c r="B74" i="20"/>
  <c r="B74" i="21"/>
  <c r="B74" i="6"/>
  <c r="B72" i="7"/>
  <c r="C72" i="7"/>
  <c r="B73" i="7"/>
  <c r="C73" i="7"/>
  <c r="B72" i="8"/>
  <c r="C72" i="8"/>
  <c r="B73" i="8"/>
  <c r="C73" i="8"/>
  <c r="B72" i="9"/>
  <c r="C72" i="9"/>
  <c r="B73" i="9"/>
  <c r="C73" i="9"/>
  <c r="B72" i="10"/>
  <c r="C72" i="10"/>
  <c r="B73" i="10"/>
  <c r="C73" i="10"/>
  <c r="B72" i="11"/>
  <c r="C72" i="11"/>
  <c r="B73" i="11"/>
  <c r="C73" i="11"/>
  <c r="B72" i="12"/>
  <c r="C72" i="12"/>
  <c r="B73" i="12"/>
  <c r="C73" i="12"/>
  <c r="B72" i="13"/>
  <c r="C72" i="13"/>
  <c r="B73" i="13"/>
  <c r="C73" i="13"/>
  <c r="B72" i="14"/>
  <c r="C72" i="14"/>
  <c r="B73" i="14"/>
  <c r="C73" i="14"/>
  <c r="B72" i="15"/>
  <c r="C72" i="15"/>
  <c r="B73" i="15"/>
  <c r="C73" i="15"/>
  <c r="B72" i="16"/>
  <c r="C72" i="16"/>
  <c r="B73" i="16"/>
  <c r="C73" i="16"/>
  <c r="B72" i="17"/>
  <c r="C72" i="17"/>
  <c r="B73" i="17"/>
  <c r="C73" i="17"/>
  <c r="B72" i="18"/>
  <c r="C72" i="18"/>
  <c r="B73" i="18"/>
  <c r="C73" i="18"/>
  <c r="B72" i="19"/>
  <c r="C72" i="19"/>
  <c r="B73" i="19"/>
  <c r="C73" i="19"/>
  <c r="B72" i="20"/>
  <c r="C72" i="20"/>
  <c r="B73" i="20"/>
  <c r="C73" i="20"/>
  <c r="B72" i="21"/>
  <c r="C72" i="21"/>
  <c r="B73" i="21"/>
  <c r="C73" i="21"/>
  <c r="B72" i="6"/>
  <c r="C72" i="6"/>
  <c r="B73" i="6"/>
  <c r="C73" i="6"/>
  <c r="B69" i="7"/>
  <c r="C69" i="7"/>
  <c r="B70" i="7"/>
  <c r="C70" i="7"/>
  <c r="B71" i="7"/>
  <c r="C71" i="7"/>
  <c r="B69" i="8"/>
  <c r="C69" i="8"/>
  <c r="B70" i="8"/>
  <c r="C70" i="8"/>
  <c r="B71" i="8"/>
  <c r="C71" i="8"/>
  <c r="B69" i="9"/>
  <c r="C69" i="9"/>
  <c r="B70" i="9"/>
  <c r="C70" i="9"/>
  <c r="B71" i="9"/>
  <c r="C71" i="9"/>
  <c r="B69" i="10"/>
  <c r="C69" i="10"/>
  <c r="B70" i="10"/>
  <c r="C70" i="10"/>
  <c r="B71" i="10"/>
  <c r="C71" i="10"/>
  <c r="B69" i="11"/>
  <c r="C69" i="11"/>
  <c r="B70" i="11"/>
  <c r="C70" i="11"/>
  <c r="B71" i="11"/>
  <c r="C71" i="11"/>
  <c r="B69" i="12"/>
  <c r="C69" i="12"/>
  <c r="B70" i="12"/>
  <c r="C70" i="12"/>
  <c r="B71" i="12"/>
  <c r="C71" i="12"/>
  <c r="B69" i="13"/>
  <c r="C69" i="13"/>
  <c r="B70" i="13"/>
  <c r="C70" i="13"/>
  <c r="B71" i="13"/>
  <c r="C71" i="13"/>
  <c r="B69" i="14"/>
  <c r="C69" i="14"/>
  <c r="B70" i="14"/>
  <c r="C70" i="14"/>
  <c r="B71" i="14"/>
  <c r="C71" i="14"/>
  <c r="B69" i="15"/>
  <c r="C69" i="15"/>
  <c r="B70" i="15"/>
  <c r="C70" i="15"/>
  <c r="B71" i="15"/>
  <c r="C71" i="15"/>
  <c r="B69" i="16"/>
  <c r="C69" i="16"/>
  <c r="B70" i="16"/>
  <c r="C70" i="16"/>
  <c r="B71" i="16"/>
  <c r="C71" i="16"/>
  <c r="B69" i="17"/>
  <c r="C69" i="17"/>
  <c r="B70" i="17"/>
  <c r="C70" i="17"/>
  <c r="B71" i="17"/>
  <c r="C71" i="17"/>
  <c r="B69" i="18"/>
  <c r="C69" i="18"/>
  <c r="B70" i="18"/>
  <c r="C70" i="18"/>
  <c r="B71" i="18"/>
  <c r="C71" i="18"/>
  <c r="B69" i="19"/>
  <c r="C69" i="19"/>
  <c r="B70" i="19"/>
  <c r="C70" i="19"/>
  <c r="B71" i="19"/>
  <c r="C71" i="19"/>
  <c r="B69" i="20"/>
  <c r="C69" i="20"/>
  <c r="B70" i="20"/>
  <c r="C70" i="20"/>
  <c r="B71" i="20"/>
  <c r="C71" i="20"/>
  <c r="B69" i="21"/>
  <c r="C69" i="21"/>
  <c r="B70" i="21"/>
  <c r="C70" i="21"/>
  <c r="B71" i="21"/>
  <c r="C71" i="21"/>
  <c r="B69" i="6"/>
  <c r="C69" i="6"/>
  <c r="B70" i="6"/>
  <c r="C70" i="6"/>
  <c r="B71" i="6"/>
  <c r="C71" i="6"/>
  <c r="B61" i="7"/>
  <c r="C61" i="7"/>
  <c r="B62" i="7"/>
  <c r="C62" i="7"/>
  <c r="B63" i="7"/>
  <c r="C63" i="7"/>
  <c r="B64" i="7"/>
  <c r="C64" i="7"/>
  <c r="B65" i="7"/>
  <c r="C65" i="7"/>
  <c r="B66" i="7"/>
  <c r="C66" i="7"/>
  <c r="B67" i="7"/>
  <c r="C67" i="7"/>
  <c r="B68" i="7"/>
  <c r="C68" i="7"/>
  <c r="B61" i="8"/>
  <c r="C61" i="8"/>
  <c r="B62" i="8"/>
  <c r="C62" i="8"/>
  <c r="B63" i="8"/>
  <c r="C63" i="8"/>
  <c r="B64" i="8"/>
  <c r="C64" i="8"/>
  <c r="B65" i="8"/>
  <c r="C65" i="8"/>
  <c r="B66" i="8"/>
  <c r="C66" i="8"/>
  <c r="B67" i="8"/>
  <c r="C67" i="8"/>
  <c r="B68" i="8"/>
  <c r="C68" i="8"/>
  <c r="B61" i="9"/>
  <c r="C61" i="9"/>
  <c r="B62" i="9"/>
  <c r="C62" i="9"/>
  <c r="B63" i="9"/>
  <c r="C63" i="9"/>
  <c r="B64" i="9"/>
  <c r="C64" i="9"/>
  <c r="B65" i="9"/>
  <c r="C65" i="9"/>
  <c r="B66" i="9"/>
  <c r="C66" i="9"/>
  <c r="B67" i="9"/>
  <c r="C67" i="9"/>
  <c r="B68" i="9"/>
  <c r="C68" i="9"/>
  <c r="B61" i="10"/>
  <c r="C61" i="10"/>
  <c r="B62" i="10"/>
  <c r="C62" i="10"/>
  <c r="B63" i="10"/>
  <c r="C63" i="10"/>
  <c r="B64" i="10"/>
  <c r="C64" i="10"/>
  <c r="B65" i="10"/>
  <c r="C65" i="10"/>
  <c r="B66" i="10"/>
  <c r="C66" i="10"/>
  <c r="B67" i="10"/>
  <c r="C67" i="10"/>
  <c r="B68" i="10"/>
  <c r="C68" i="10"/>
  <c r="B61" i="11"/>
  <c r="C61" i="11"/>
  <c r="B62" i="11"/>
  <c r="C62" i="11"/>
  <c r="B63" i="11"/>
  <c r="C63" i="11"/>
  <c r="B64" i="11"/>
  <c r="C64" i="11"/>
  <c r="B65" i="11"/>
  <c r="C65" i="11"/>
  <c r="B66" i="11"/>
  <c r="C66" i="11"/>
  <c r="B67" i="11"/>
  <c r="C67" i="11"/>
  <c r="B68" i="11"/>
  <c r="C68" i="11"/>
  <c r="B61" i="12"/>
  <c r="C61" i="12"/>
  <c r="B62" i="12"/>
  <c r="C62" i="12"/>
  <c r="B63" i="12"/>
  <c r="C63" i="12"/>
  <c r="B64" i="12"/>
  <c r="C64" i="12"/>
  <c r="B65" i="12"/>
  <c r="C65" i="12"/>
  <c r="B66" i="12"/>
  <c r="C66" i="12"/>
  <c r="B67" i="12"/>
  <c r="C67" i="12"/>
  <c r="B68" i="12"/>
  <c r="C68" i="12"/>
  <c r="B61" i="13"/>
  <c r="C61" i="13"/>
  <c r="B62" i="13"/>
  <c r="C62" i="13"/>
  <c r="B63" i="13"/>
  <c r="C63" i="13"/>
  <c r="B64" i="13"/>
  <c r="C64" i="13"/>
  <c r="B65" i="13"/>
  <c r="C65" i="13"/>
  <c r="B66" i="13"/>
  <c r="C66" i="13"/>
  <c r="B67" i="13"/>
  <c r="C67" i="13"/>
  <c r="B68" i="13"/>
  <c r="C68" i="13"/>
  <c r="B61" i="14"/>
  <c r="C61" i="14"/>
  <c r="B62" i="14"/>
  <c r="C62" i="14"/>
  <c r="B63" i="14"/>
  <c r="C63" i="14"/>
  <c r="B64" i="14"/>
  <c r="C64" i="14"/>
  <c r="B65" i="14"/>
  <c r="C65" i="14"/>
  <c r="B66" i="14"/>
  <c r="C66" i="14"/>
  <c r="B67" i="14"/>
  <c r="C67" i="14"/>
  <c r="B68" i="14"/>
  <c r="C68" i="14"/>
  <c r="B61" i="15"/>
  <c r="C61" i="15"/>
  <c r="B62" i="15"/>
  <c r="C62" i="15"/>
  <c r="B63" i="15"/>
  <c r="C63" i="15"/>
  <c r="B64" i="15"/>
  <c r="C64" i="15"/>
  <c r="B65" i="15"/>
  <c r="C65" i="15"/>
  <c r="B66" i="15"/>
  <c r="C66" i="15"/>
  <c r="B67" i="15"/>
  <c r="C67" i="15"/>
  <c r="B68" i="15"/>
  <c r="C68" i="15"/>
  <c r="B61" i="16"/>
  <c r="C61" i="16"/>
  <c r="B62" i="16"/>
  <c r="C62" i="16"/>
  <c r="B63" i="16"/>
  <c r="C63" i="16"/>
  <c r="B64" i="16"/>
  <c r="C64" i="16"/>
  <c r="B65" i="16"/>
  <c r="C65" i="16"/>
  <c r="B66" i="16"/>
  <c r="C66" i="16"/>
  <c r="B67" i="16"/>
  <c r="C67" i="16"/>
  <c r="B68" i="16"/>
  <c r="C68" i="16"/>
  <c r="B61" i="17"/>
  <c r="C61" i="17"/>
  <c r="B62" i="17"/>
  <c r="C62" i="17"/>
  <c r="B63" i="17"/>
  <c r="C63" i="17"/>
  <c r="B64" i="17"/>
  <c r="C64" i="17"/>
  <c r="B65" i="17"/>
  <c r="C65" i="17"/>
  <c r="B66" i="17"/>
  <c r="C66" i="17"/>
  <c r="B67" i="17"/>
  <c r="C67" i="17"/>
  <c r="B68" i="17"/>
  <c r="C68" i="17"/>
  <c r="B61" i="18"/>
  <c r="C61" i="18"/>
  <c r="B62" i="18"/>
  <c r="C62" i="18"/>
  <c r="B63" i="18"/>
  <c r="C63" i="18"/>
  <c r="B64" i="18"/>
  <c r="C64" i="18"/>
  <c r="B65" i="18"/>
  <c r="C65" i="18"/>
  <c r="B66" i="18"/>
  <c r="C66" i="18"/>
  <c r="B67" i="18"/>
  <c r="C67" i="18"/>
  <c r="B68" i="18"/>
  <c r="C68" i="18"/>
  <c r="B61" i="19"/>
  <c r="C61" i="19"/>
  <c r="B62" i="19"/>
  <c r="C62" i="19"/>
  <c r="B63" i="19"/>
  <c r="C63" i="19"/>
  <c r="B64" i="19"/>
  <c r="C64" i="19"/>
  <c r="B65" i="19"/>
  <c r="C65" i="19"/>
  <c r="B66" i="19"/>
  <c r="C66" i="19"/>
  <c r="B67" i="19"/>
  <c r="C67" i="19"/>
  <c r="B68" i="19"/>
  <c r="C68" i="19"/>
  <c r="B61" i="20"/>
  <c r="C61" i="20"/>
  <c r="B62" i="20"/>
  <c r="C62" i="20"/>
  <c r="B63" i="20"/>
  <c r="C63" i="20"/>
  <c r="B64" i="20"/>
  <c r="C64" i="20"/>
  <c r="B65" i="20"/>
  <c r="C65" i="20"/>
  <c r="B66" i="20"/>
  <c r="C66" i="20"/>
  <c r="B67" i="20"/>
  <c r="C67" i="20"/>
  <c r="B68" i="20"/>
  <c r="C68" i="20"/>
  <c r="B61" i="21"/>
  <c r="C61" i="21"/>
  <c r="B62" i="21"/>
  <c r="C62" i="21"/>
  <c r="B63" i="21"/>
  <c r="C63" i="21"/>
  <c r="B64" i="21"/>
  <c r="C64" i="21"/>
  <c r="B65" i="21"/>
  <c r="C65" i="21"/>
  <c r="B66" i="21"/>
  <c r="C66" i="21"/>
  <c r="B67" i="21"/>
  <c r="C67" i="21"/>
  <c r="B68" i="21"/>
  <c r="C68" i="21"/>
  <c r="B61" i="6"/>
  <c r="C61" i="6"/>
  <c r="B62" i="6"/>
  <c r="C62" i="6"/>
  <c r="B63" i="6"/>
  <c r="C63" i="6"/>
  <c r="B64" i="6"/>
  <c r="C64" i="6"/>
  <c r="B65" i="6"/>
  <c r="C65" i="6"/>
  <c r="B66" i="6"/>
  <c r="C66" i="6"/>
  <c r="B67" i="6"/>
  <c r="C67" i="6"/>
  <c r="B68" i="6"/>
  <c r="C68" i="6"/>
  <c r="B60" i="7"/>
  <c r="B60" i="8"/>
  <c r="B60" i="9"/>
  <c r="B60" i="10"/>
  <c r="B60" i="11"/>
  <c r="B60" i="12"/>
  <c r="B60" i="13"/>
  <c r="B60" i="14"/>
  <c r="B60" i="15"/>
  <c r="B60" i="16"/>
  <c r="B60" i="17"/>
  <c r="B60" i="18"/>
  <c r="B60" i="19"/>
  <c r="B60" i="20"/>
  <c r="B60" i="21"/>
  <c r="B60" i="6"/>
  <c r="B57" i="7"/>
  <c r="C57" i="7"/>
  <c r="B58" i="7"/>
  <c r="C58" i="7"/>
  <c r="B59" i="7"/>
  <c r="C59" i="7"/>
  <c r="B57" i="8"/>
  <c r="C57" i="8"/>
  <c r="B58" i="8"/>
  <c r="C58" i="8"/>
  <c r="B59" i="8"/>
  <c r="C59" i="8"/>
  <c r="B57" i="9"/>
  <c r="C57" i="9"/>
  <c r="B58" i="9"/>
  <c r="C58" i="9"/>
  <c r="B59" i="9"/>
  <c r="C59" i="9"/>
  <c r="B57" i="10"/>
  <c r="C57" i="10"/>
  <c r="B58" i="10"/>
  <c r="C58" i="10"/>
  <c r="B59" i="10"/>
  <c r="C59" i="10"/>
  <c r="B57" i="11"/>
  <c r="C57" i="11"/>
  <c r="B58" i="11"/>
  <c r="C58" i="11"/>
  <c r="B59" i="11"/>
  <c r="C59" i="11"/>
  <c r="B57" i="12"/>
  <c r="C57" i="12"/>
  <c r="B58" i="12"/>
  <c r="C58" i="12"/>
  <c r="B59" i="12"/>
  <c r="C59" i="12"/>
  <c r="B57" i="13"/>
  <c r="C57" i="13"/>
  <c r="B58" i="13"/>
  <c r="C58" i="13"/>
  <c r="B59" i="13"/>
  <c r="C59" i="13"/>
  <c r="B57" i="14"/>
  <c r="C57" i="14"/>
  <c r="B58" i="14"/>
  <c r="C58" i="14"/>
  <c r="B59" i="14"/>
  <c r="C59" i="14"/>
  <c r="B57" i="15"/>
  <c r="C57" i="15"/>
  <c r="B58" i="15"/>
  <c r="C58" i="15"/>
  <c r="B59" i="15"/>
  <c r="C59" i="15"/>
  <c r="B57" i="16"/>
  <c r="C57" i="16"/>
  <c r="B58" i="16"/>
  <c r="C58" i="16"/>
  <c r="B59" i="16"/>
  <c r="C59" i="16"/>
  <c r="B57" i="17"/>
  <c r="C57" i="17"/>
  <c r="B58" i="17"/>
  <c r="C58" i="17"/>
  <c r="B59" i="17"/>
  <c r="C59" i="17"/>
  <c r="B57" i="18"/>
  <c r="C57" i="18"/>
  <c r="B58" i="18"/>
  <c r="C58" i="18"/>
  <c r="B59" i="18"/>
  <c r="C59" i="18"/>
  <c r="B57" i="19"/>
  <c r="C57" i="19"/>
  <c r="B58" i="19"/>
  <c r="C58" i="19"/>
  <c r="B59" i="19"/>
  <c r="C59" i="19"/>
  <c r="B57" i="20"/>
  <c r="C57" i="20"/>
  <c r="B58" i="20"/>
  <c r="C58" i="20"/>
  <c r="B59" i="20"/>
  <c r="C59" i="20"/>
  <c r="B57" i="21"/>
  <c r="C57" i="21"/>
  <c r="B58" i="21"/>
  <c r="C58" i="21"/>
  <c r="B59" i="21"/>
  <c r="C59" i="21"/>
  <c r="B57" i="6"/>
  <c r="C57" i="6"/>
  <c r="B58" i="6"/>
  <c r="C58" i="6"/>
  <c r="B59" i="6"/>
  <c r="C59" i="6"/>
  <c r="C56" i="7"/>
  <c r="C56" i="8"/>
  <c r="C56" i="9"/>
  <c r="C56" i="10"/>
  <c r="C56" i="11"/>
  <c r="C56" i="12"/>
  <c r="C56" i="13"/>
  <c r="C56" i="14"/>
  <c r="C56" i="15"/>
  <c r="C56" i="16"/>
  <c r="C56" i="17"/>
  <c r="C56" i="18"/>
  <c r="C56" i="19"/>
  <c r="C56" i="20"/>
  <c r="C56" i="21"/>
  <c r="C56" i="6"/>
  <c r="B56" i="7"/>
  <c r="B56" i="8"/>
  <c r="B56" i="9"/>
  <c r="B56" i="10"/>
  <c r="B56" i="11"/>
  <c r="B56" i="12"/>
  <c r="B56" i="13"/>
  <c r="B56" i="14"/>
  <c r="B56" i="15"/>
  <c r="B56" i="16"/>
  <c r="B56" i="17"/>
  <c r="B56" i="18"/>
  <c r="B56" i="19"/>
  <c r="B56" i="20"/>
  <c r="B56" i="21"/>
  <c r="B56" i="6"/>
  <c r="B47" i="7"/>
  <c r="C47" i="7"/>
  <c r="B48" i="7"/>
  <c r="C48" i="7"/>
  <c r="B49" i="7"/>
  <c r="C49" i="7"/>
  <c r="B50" i="7"/>
  <c r="C50" i="7"/>
  <c r="B51" i="7"/>
  <c r="C51" i="7"/>
  <c r="B52" i="7"/>
  <c r="C52" i="7"/>
  <c r="B53" i="7"/>
  <c r="C53" i="7"/>
  <c r="B54" i="7"/>
  <c r="C54" i="7"/>
  <c r="B55" i="7"/>
  <c r="C55" i="7"/>
  <c r="B47" i="8"/>
  <c r="C47" i="8"/>
  <c r="B48" i="8"/>
  <c r="C48" i="8"/>
  <c r="B49" i="8"/>
  <c r="C49" i="8"/>
  <c r="B50" i="8"/>
  <c r="C50" i="8"/>
  <c r="B51" i="8"/>
  <c r="C51" i="8"/>
  <c r="B52" i="8"/>
  <c r="C52" i="8"/>
  <c r="B53" i="8"/>
  <c r="C53" i="8"/>
  <c r="B54" i="8"/>
  <c r="C54" i="8"/>
  <c r="B55" i="8"/>
  <c r="C55" i="8"/>
  <c r="B47" i="9"/>
  <c r="C47" i="9"/>
  <c r="B48" i="9"/>
  <c r="C48" i="9"/>
  <c r="B49" i="9"/>
  <c r="C49" i="9"/>
  <c r="B50" i="9"/>
  <c r="C50" i="9"/>
  <c r="B51" i="9"/>
  <c r="C51" i="9"/>
  <c r="B52" i="9"/>
  <c r="C52" i="9"/>
  <c r="B53" i="9"/>
  <c r="C53" i="9"/>
  <c r="B54" i="9"/>
  <c r="C54" i="9"/>
  <c r="B55" i="9"/>
  <c r="C55" i="9"/>
  <c r="B47" i="10"/>
  <c r="C47" i="10"/>
  <c r="B48" i="10"/>
  <c r="C48" i="10"/>
  <c r="B49" i="10"/>
  <c r="C49" i="10"/>
  <c r="B50" i="10"/>
  <c r="C50" i="10"/>
  <c r="B51" i="10"/>
  <c r="C51" i="10"/>
  <c r="B52" i="10"/>
  <c r="C52" i="10"/>
  <c r="B53" i="10"/>
  <c r="C53" i="10"/>
  <c r="B54" i="10"/>
  <c r="C54" i="10"/>
  <c r="B55" i="10"/>
  <c r="C55" i="10"/>
  <c r="B47" i="11"/>
  <c r="C47" i="11"/>
  <c r="B48" i="11"/>
  <c r="C48" i="11"/>
  <c r="B49" i="11"/>
  <c r="C49" i="11"/>
  <c r="B50" i="11"/>
  <c r="C50" i="11"/>
  <c r="B51" i="11"/>
  <c r="C51" i="11"/>
  <c r="B52" i="11"/>
  <c r="C52" i="11"/>
  <c r="B53" i="11"/>
  <c r="C53" i="11"/>
  <c r="B54" i="11"/>
  <c r="C54" i="11"/>
  <c r="B55" i="11"/>
  <c r="C55" i="11"/>
  <c r="B47" i="12"/>
  <c r="C47" i="12"/>
  <c r="B48" i="12"/>
  <c r="C48" i="12"/>
  <c r="B49" i="12"/>
  <c r="C49" i="12"/>
  <c r="B50" i="12"/>
  <c r="C50" i="12"/>
  <c r="B51" i="12"/>
  <c r="C51" i="12"/>
  <c r="B52" i="12"/>
  <c r="C52" i="12"/>
  <c r="B53" i="12"/>
  <c r="C53" i="12"/>
  <c r="B54" i="12"/>
  <c r="C54" i="12"/>
  <c r="B55" i="12"/>
  <c r="C55" i="12"/>
  <c r="B47" i="13"/>
  <c r="C47" i="13"/>
  <c r="B48" i="13"/>
  <c r="C48" i="13"/>
  <c r="B49" i="13"/>
  <c r="C49" i="13"/>
  <c r="B50" i="13"/>
  <c r="C50" i="13"/>
  <c r="B51" i="13"/>
  <c r="C51" i="13"/>
  <c r="B52" i="13"/>
  <c r="C52" i="13"/>
  <c r="B53" i="13"/>
  <c r="C53" i="13"/>
  <c r="B54" i="13"/>
  <c r="C54" i="13"/>
  <c r="B55" i="13"/>
  <c r="C55" i="13"/>
  <c r="B47" i="14"/>
  <c r="C47" i="14"/>
  <c r="B48" i="14"/>
  <c r="C48" i="14"/>
  <c r="B49" i="14"/>
  <c r="C49" i="14"/>
  <c r="B50" i="14"/>
  <c r="C50" i="14"/>
  <c r="B51" i="14"/>
  <c r="C51" i="14"/>
  <c r="B52" i="14"/>
  <c r="C52" i="14"/>
  <c r="B53" i="14"/>
  <c r="C53" i="14"/>
  <c r="B54" i="14"/>
  <c r="C54" i="14"/>
  <c r="B55" i="14"/>
  <c r="C55" i="14"/>
  <c r="B47" i="15"/>
  <c r="C47" i="15"/>
  <c r="B48" i="15"/>
  <c r="C48" i="15"/>
  <c r="B49" i="15"/>
  <c r="C49" i="15"/>
  <c r="B50" i="15"/>
  <c r="C50" i="15"/>
  <c r="B51" i="15"/>
  <c r="C51" i="15"/>
  <c r="B52" i="15"/>
  <c r="C52" i="15"/>
  <c r="B53" i="15"/>
  <c r="C53" i="15"/>
  <c r="B54" i="15"/>
  <c r="C54" i="15"/>
  <c r="B55" i="15"/>
  <c r="C55" i="15"/>
  <c r="B47" i="16"/>
  <c r="C47" i="16"/>
  <c r="B48" i="16"/>
  <c r="C48" i="16"/>
  <c r="B49" i="16"/>
  <c r="C49" i="16"/>
  <c r="B50" i="16"/>
  <c r="C50" i="16"/>
  <c r="B51" i="16"/>
  <c r="C51" i="16"/>
  <c r="B52" i="16"/>
  <c r="C52" i="16"/>
  <c r="B53" i="16"/>
  <c r="C53" i="16"/>
  <c r="B54" i="16"/>
  <c r="C54" i="16"/>
  <c r="B55" i="16"/>
  <c r="C55" i="16"/>
  <c r="B47" i="17"/>
  <c r="C47" i="17"/>
  <c r="B48" i="17"/>
  <c r="C48" i="17"/>
  <c r="B49" i="17"/>
  <c r="C49" i="17"/>
  <c r="B50" i="17"/>
  <c r="C50" i="17"/>
  <c r="B51" i="17"/>
  <c r="C51" i="17"/>
  <c r="B52" i="17"/>
  <c r="C52" i="17"/>
  <c r="B53" i="17"/>
  <c r="C53" i="17"/>
  <c r="B54" i="17"/>
  <c r="C54" i="17"/>
  <c r="B55" i="17"/>
  <c r="C55" i="17"/>
  <c r="B47" i="18"/>
  <c r="C47" i="18"/>
  <c r="B48" i="18"/>
  <c r="C48" i="18"/>
  <c r="B49" i="18"/>
  <c r="C49" i="18"/>
  <c r="B50" i="18"/>
  <c r="C50" i="18"/>
  <c r="B51" i="18"/>
  <c r="C51" i="18"/>
  <c r="B52" i="18"/>
  <c r="C52" i="18"/>
  <c r="B53" i="18"/>
  <c r="C53" i="18"/>
  <c r="B54" i="18"/>
  <c r="C54" i="18"/>
  <c r="B55" i="18"/>
  <c r="C55" i="18"/>
  <c r="B47" i="19"/>
  <c r="C47" i="19"/>
  <c r="B48" i="19"/>
  <c r="C48" i="19"/>
  <c r="B49" i="19"/>
  <c r="C49" i="19"/>
  <c r="B50" i="19"/>
  <c r="C50" i="19"/>
  <c r="B51" i="19"/>
  <c r="C51" i="19"/>
  <c r="B52" i="19"/>
  <c r="C52" i="19"/>
  <c r="B53" i="19"/>
  <c r="C53" i="19"/>
  <c r="B54" i="19"/>
  <c r="C54" i="19"/>
  <c r="B55" i="19"/>
  <c r="C55" i="19"/>
  <c r="B47" i="20"/>
  <c r="C47" i="20"/>
  <c r="B48" i="20"/>
  <c r="C48" i="20"/>
  <c r="B49" i="20"/>
  <c r="C49" i="20"/>
  <c r="B50" i="20"/>
  <c r="C50" i="20"/>
  <c r="B51" i="20"/>
  <c r="C51" i="20"/>
  <c r="B52" i="20"/>
  <c r="C52" i="20"/>
  <c r="B53" i="20"/>
  <c r="C53" i="20"/>
  <c r="B54" i="20"/>
  <c r="C54" i="20"/>
  <c r="B55" i="20"/>
  <c r="C55" i="20"/>
  <c r="B47" i="21"/>
  <c r="C47" i="21"/>
  <c r="B48" i="21"/>
  <c r="C48" i="21"/>
  <c r="B49" i="21"/>
  <c r="C49" i="21"/>
  <c r="B50" i="21"/>
  <c r="C50" i="21"/>
  <c r="B51" i="21"/>
  <c r="C51" i="21"/>
  <c r="B52" i="21"/>
  <c r="C52" i="21"/>
  <c r="B53" i="21"/>
  <c r="C53" i="21"/>
  <c r="B54" i="21"/>
  <c r="C54" i="21"/>
  <c r="B55" i="21"/>
  <c r="C55" i="21"/>
  <c r="B47" i="6"/>
  <c r="C47" i="6"/>
  <c r="B48" i="6"/>
  <c r="C48" i="6"/>
  <c r="B49" i="6"/>
  <c r="C49" i="6"/>
  <c r="B50" i="6"/>
  <c r="C50" i="6"/>
  <c r="B51" i="6"/>
  <c r="C51" i="6"/>
  <c r="B52" i="6"/>
  <c r="C52" i="6"/>
  <c r="B53" i="6"/>
  <c r="C53" i="6"/>
  <c r="B54" i="6"/>
  <c r="C54" i="6"/>
  <c r="B55" i="6"/>
  <c r="C55" i="6"/>
  <c r="C46" i="7"/>
  <c r="C46" i="8"/>
  <c r="C46" i="9"/>
  <c r="C46" i="10"/>
  <c r="C46" i="11"/>
  <c r="C46" i="12"/>
  <c r="C46" i="13"/>
  <c r="C46" i="14"/>
  <c r="C46" i="15"/>
  <c r="C46" i="16"/>
  <c r="C46" i="17"/>
  <c r="C46" i="18"/>
  <c r="C46" i="19"/>
  <c r="C46" i="20"/>
  <c r="C46" i="21"/>
  <c r="C46" i="6"/>
  <c r="B46" i="7"/>
  <c r="B46" i="8"/>
  <c r="B46" i="9"/>
  <c r="B46" i="10"/>
  <c r="B46" i="11"/>
  <c r="B46" i="12"/>
  <c r="B46" i="13"/>
  <c r="B46" i="14"/>
  <c r="B46" i="15"/>
  <c r="B46" i="16"/>
  <c r="B46" i="17"/>
  <c r="B46" i="18"/>
  <c r="B46" i="19"/>
  <c r="B46" i="20"/>
  <c r="B46" i="21"/>
  <c r="B46" i="6"/>
  <c r="B42" i="7"/>
  <c r="C42" i="7"/>
  <c r="B43" i="7"/>
  <c r="C43" i="7"/>
  <c r="B44" i="7"/>
  <c r="C44" i="7"/>
  <c r="B45" i="7"/>
  <c r="C45" i="7"/>
  <c r="B42" i="8"/>
  <c r="C42" i="8"/>
  <c r="B43" i="8"/>
  <c r="C43" i="8"/>
  <c r="B44" i="8"/>
  <c r="C44" i="8"/>
  <c r="B45" i="8"/>
  <c r="C45" i="8"/>
  <c r="B42" i="9"/>
  <c r="C42" i="9"/>
  <c r="B43" i="9"/>
  <c r="C43" i="9"/>
  <c r="B44" i="9"/>
  <c r="C44" i="9"/>
  <c r="B45" i="9"/>
  <c r="C45" i="9"/>
  <c r="B42" i="10"/>
  <c r="C42" i="10"/>
  <c r="B43" i="10"/>
  <c r="C43" i="10"/>
  <c r="B44" i="10"/>
  <c r="C44" i="10"/>
  <c r="B45" i="10"/>
  <c r="C45" i="10"/>
  <c r="B42" i="11"/>
  <c r="C42" i="11"/>
  <c r="B43" i="11"/>
  <c r="C43" i="11"/>
  <c r="B44" i="11"/>
  <c r="C44" i="11"/>
  <c r="B45" i="11"/>
  <c r="C45" i="11"/>
  <c r="B42" i="12"/>
  <c r="C42" i="12"/>
  <c r="B43" i="12"/>
  <c r="C43" i="12"/>
  <c r="B44" i="12"/>
  <c r="C44" i="12"/>
  <c r="B45" i="12"/>
  <c r="C45" i="12"/>
  <c r="B42" i="13"/>
  <c r="C42" i="13"/>
  <c r="B43" i="13"/>
  <c r="C43" i="13"/>
  <c r="B44" i="13"/>
  <c r="C44" i="13"/>
  <c r="B45" i="13"/>
  <c r="C45" i="13"/>
  <c r="B42" i="14"/>
  <c r="C42" i="14"/>
  <c r="B43" i="14"/>
  <c r="C43" i="14"/>
  <c r="B44" i="14"/>
  <c r="C44" i="14"/>
  <c r="B45" i="14"/>
  <c r="C45" i="14"/>
  <c r="B42" i="15"/>
  <c r="C42" i="15"/>
  <c r="B43" i="15"/>
  <c r="C43" i="15"/>
  <c r="B44" i="15"/>
  <c r="C44" i="15"/>
  <c r="B45" i="15"/>
  <c r="C45" i="15"/>
  <c r="B42" i="16"/>
  <c r="C42" i="16"/>
  <c r="B43" i="16"/>
  <c r="C43" i="16"/>
  <c r="B44" i="16"/>
  <c r="C44" i="16"/>
  <c r="B45" i="16"/>
  <c r="C45" i="16"/>
  <c r="B42" i="17"/>
  <c r="C42" i="17"/>
  <c r="B43" i="17"/>
  <c r="C43" i="17"/>
  <c r="B44" i="17"/>
  <c r="C44" i="17"/>
  <c r="B45" i="17"/>
  <c r="C45" i="17"/>
  <c r="B42" i="18"/>
  <c r="C42" i="18"/>
  <c r="B43" i="18"/>
  <c r="C43" i="18"/>
  <c r="B44" i="18"/>
  <c r="C44" i="18"/>
  <c r="B45" i="18"/>
  <c r="C45" i="18"/>
  <c r="B42" i="19"/>
  <c r="C42" i="19"/>
  <c r="B43" i="19"/>
  <c r="C43" i="19"/>
  <c r="B44" i="19"/>
  <c r="C44" i="19"/>
  <c r="B45" i="19"/>
  <c r="C45" i="19"/>
  <c r="B42" i="20"/>
  <c r="C42" i="20"/>
  <c r="B43" i="20"/>
  <c r="C43" i="20"/>
  <c r="B44" i="20"/>
  <c r="C44" i="20"/>
  <c r="B45" i="20"/>
  <c r="C45" i="20"/>
  <c r="B42" i="21"/>
  <c r="C42" i="21"/>
  <c r="B43" i="21"/>
  <c r="C43" i="21"/>
  <c r="B44" i="21"/>
  <c r="C44" i="21"/>
  <c r="B45" i="21"/>
  <c r="C45" i="21"/>
  <c r="B42" i="6"/>
  <c r="C42" i="6"/>
  <c r="B43" i="6"/>
  <c r="C43" i="6"/>
  <c r="B44" i="6"/>
  <c r="C44" i="6"/>
  <c r="B45" i="6"/>
  <c r="C45" i="6"/>
  <c r="C41" i="7"/>
  <c r="C41" i="8"/>
  <c r="C41" i="9"/>
  <c r="C41" i="10"/>
  <c r="C41" i="11"/>
  <c r="C41" i="12"/>
  <c r="C41" i="13"/>
  <c r="C41" i="14"/>
  <c r="C41" i="15"/>
  <c r="C41" i="16"/>
  <c r="C41" i="17"/>
  <c r="C41" i="18"/>
  <c r="C41" i="19"/>
  <c r="C41" i="20"/>
  <c r="C41" i="21"/>
  <c r="C41" i="6"/>
  <c r="B41" i="7"/>
  <c r="B41" i="8"/>
  <c r="B41" i="9"/>
  <c r="B41" i="10"/>
  <c r="B41" i="11"/>
  <c r="B41" i="12"/>
  <c r="B41" i="13"/>
  <c r="B41" i="14"/>
  <c r="B41" i="15"/>
  <c r="B41" i="16"/>
  <c r="B41" i="17"/>
  <c r="B41" i="18"/>
  <c r="B41" i="19"/>
  <c r="B41" i="20"/>
  <c r="B41" i="21"/>
  <c r="B41" i="6"/>
  <c r="B40" i="7"/>
  <c r="C40" i="7"/>
  <c r="B40" i="8"/>
  <c r="C40" i="8"/>
  <c r="B40" i="9"/>
  <c r="C40" i="9"/>
  <c r="B40" i="10"/>
  <c r="C40" i="10"/>
  <c r="B40" i="11"/>
  <c r="C40" i="11"/>
  <c r="B40" i="12"/>
  <c r="C40" i="12"/>
  <c r="B40" i="13"/>
  <c r="C40" i="13"/>
  <c r="B40" i="14"/>
  <c r="C40" i="14"/>
  <c r="B40" i="15"/>
  <c r="C40" i="15"/>
  <c r="B40" i="16"/>
  <c r="C40" i="16"/>
  <c r="B40" i="17"/>
  <c r="C40" i="17"/>
  <c r="B40" i="18"/>
  <c r="C40" i="18"/>
  <c r="B40" i="19"/>
  <c r="C40" i="19"/>
  <c r="B40" i="20"/>
  <c r="C40" i="20"/>
  <c r="B40" i="21"/>
  <c r="C40" i="21"/>
  <c r="B40" i="6"/>
  <c r="C40" i="6"/>
  <c r="C39" i="7"/>
  <c r="C39" i="8"/>
  <c r="C39" i="9"/>
  <c r="C39" i="10"/>
  <c r="C39" i="11"/>
  <c r="C39" i="12"/>
  <c r="C39" i="13"/>
  <c r="C39" i="14"/>
  <c r="C39" i="15"/>
  <c r="C39" i="16"/>
  <c r="C39" i="17"/>
  <c r="C39" i="18"/>
  <c r="C39" i="19"/>
  <c r="C39" i="20"/>
  <c r="C39" i="21"/>
  <c r="C39" i="6"/>
  <c r="B39" i="7"/>
  <c r="B39" i="8"/>
  <c r="B39" i="9"/>
  <c r="B39" i="10"/>
  <c r="B39" i="11"/>
  <c r="B39" i="12"/>
  <c r="B39" i="13"/>
  <c r="B39" i="14"/>
  <c r="B39" i="15"/>
  <c r="B39" i="16"/>
  <c r="B39" i="17"/>
  <c r="B39" i="18"/>
  <c r="B39" i="19"/>
  <c r="B39" i="20"/>
  <c r="B39" i="21"/>
  <c r="B39" i="6"/>
  <c r="B32" i="7"/>
  <c r="C32" i="7"/>
  <c r="B33" i="7"/>
  <c r="C33" i="7"/>
  <c r="B34" i="7"/>
  <c r="C34" i="7"/>
  <c r="B35" i="7"/>
  <c r="C35" i="7"/>
  <c r="B36" i="7"/>
  <c r="C36" i="7"/>
  <c r="B37" i="7"/>
  <c r="C37" i="7"/>
  <c r="B38" i="7"/>
  <c r="C38" i="7"/>
  <c r="B32" i="8"/>
  <c r="C32" i="8"/>
  <c r="B33" i="8"/>
  <c r="C33" i="8"/>
  <c r="B34" i="8"/>
  <c r="C34" i="8"/>
  <c r="B35" i="8"/>
  <c r="C35" i="8"/>
  <c r="B36" i="8"/>
  <c r="C36" i="8"/>
  <c r="B37" i="8"/>
  <c r="C37" i="8"/>
  <c r="B38" i="8"/>
  <c r="C38" i="8"/>
  <c r="B32" i="9"/>
  <c r="C32" i="9"/>
  <c r="B33" i="9"/>
  <c r="C33" i="9"/>
  <c r="B34" i="9"/>
  <c r="C34" i="9"/>
  <c r="B35" i="9"/>
  <c r="C35" i="9"/>
  <c r="B36" i="9"/>
  <c r="C36" i="9"/>
  <c r="B37" i="9"/>
  <c r="C37" i="9"/>
  <c r="B38" i="9"/>
  <c r="C38" i="9"/>
  <c r="B32" i="10"/>
  <c r="C32" i="10"/>
  <c r="B33" i="10"/>
  <c r="C33" i="10"/>
  <c r="B34" i="10"/>
  <c r="C34" i="10"/>
  <c r="B35" i="10"/>
  <c r="C35" i="10"/>
  <c r="B36" i="10"/>
  <c r="C36" i="10"/>
  <c r="B37" i="10"/>
  <c r="C37" i="10"/>
  <c r="B38" i="10"/>
  <c r="C38" i="10"/>
  <c r="B32" i="11"/>
  <c r="C32" i="11"/>
  <c r="B33" i="11"/>
  <c r="C33" i="11"/>
  <c r="B34" i="11"/>
  <c r="C34" i="11"/>
  <c r="B35" i="11"/>
  <c r="C35" i="11"/>
  <c r="B36" i="11"/>
  <c r="C36" i="11"/>
  <c r="B37" i="11"/>
  <c r="C37" i="11"/>
  <c r="B38" i="11"/>
  <c r="C38" i="11"/>
  <c r="B32" i="12"/>
  <c r="C32" i="12"/>
  <c r="B33" i="12"/>
  <c r="C33" i="12"/>
  <c r="B34" i="12"/>
  <c r="C34" i="12"/>
  <c r="B35" i="12"/>
  <c r="C35" i="12"/>
  <c r="B36" i="12"/>
  <c r="C36" i="12"/>
  <c r="B37" i="12"/>
  <c r="C37" i="12"/>
  <c r="B38" i="12"/>
  <c r="C38" i="12"/>
  <c r="B32" i="13"/>
  <c r="C32" i="13"/>
  <c r="B33" i="13"/>
  <c r="C33" i="13"/>
  <c r="B34" i="13"/>
  <c r="C34" i="13"/>
  <c r="B35" i="13"/>
  <c r="C35" i="13"/>
  <c r="B36" i="13"/>
  <c r="C36" i="13"/>
  <c r="B37" i="13"/>
  <c r="C37" i="13"/>
  <c r="B38" i="13"/>
  <c r="C38" i="13"/>
  <c r="B32" i="14"/>
  <c r="C32" i="14"/>
  <c r="B33" i="14"/>
  <c r="C33" i="14"/>
  <c r="B34" i="14"/>
  <c r="C34" i="14"/>
  <c r="B35" i="14"/>
  <c r="C35" i="14"/>
  <c r="B36" i="14"/>
  <c r="C36" i="14"/>
  <c r="B37" i="14"/>
  <c r="C37" i="14"/>
  <c r="B38" i="14"/>
  <c r="C38" i="14"/>
  <c r="B32" i="15"/>
  <c r="C32" i="15"/>
  <c r="B33" i="15"/>
  <c r="C33" i="15"/>
  <c r="B34" i="15"/>
  <c r="C34" i="15"/>
  <c r="B35" i="15"/>
  <c r="C35" i="15"/>
  <c r="B36" i="15"/>
  <c r="C36" i="15"/>
  <c r="B37" i="15"/>
  <c r="C37" i="15"/>
  <c r="B38" i="15"/>
  <c r="C38" i="15"/>
  <c r="B32" i="16"/>
  <c r="C32" i="16"/>
  <c r="B33" i="16"/>
  <c r="C33" i="16"/>
  <c r="B34" i="16"/>
  <c r="C34" i="16"/>
  <c r="B35" i="16"/>
  <c r="C35" i="16"/>
  <c r="B36" i="16"/>
  <c r="C36" i="16"/>
  <c r="B37" i="16"/>
  <c r="C37" i="16"/>
  <c r="B38" i="16"/>
  <c r="C38" i="16"/>
  <c r="B32" i="17"/>
  <c r="C32" i="17"/>
  <c r="B33" i="17"/>
  <c r="C33" i="17"/>
  <c r="B34" i="17"/>
  <c r="C34" i="17"/>
  <c r="B35" i="17"/>
  <c r="C35" i="17"/>
  <c r="B36" i="17"/>
  <c r="C36" i="17"/>
  <c r="B37" i="17"/>
  <c r="C37" i="17"/>
  <c r="B38" i="17"/>
  <c r="C38" i="17"/>
  <c r="B32" i="18"/>
  <c r="C32" i="18"/>
  <c r="B33" i="18"/>
  <c r="C33" i="18"/>
  <c r="B34" i="18"/>
  <c r="C34" i="18"/>
  <c r="B35" i="18"/>
  <c r="C35" i="18"/>
  <c r="B36" i="18"/>
  <c r="C36" i="18"/>
  <c r="B37" i="18"/>
  <c r="C37" i="18"/>
  <c r="B38" i="18"/>
  <c r="C38" i="18"/>
  <c r="B32" i="19"/>
  <c r="C32" i="19"/>
  <c r="B33" i="19"/>
  <c r="C33" i="19"/>
  <c r="B34" i="19"/>
  <c r="C34" i="19"/>
  <c r="B35" i="19"/>
  <c r="C35" i="19"/>
  <c r="B36" i="19"/>
  <c r="C36" i="19"/>
  <c r="B37" i="19"/>
  <c r="C37" i="19"/>
  <c r="B38" i="19"/>
  <c r="C38" i="19"/>
  <c r="B32" i="20"/>
  <c r="C32" i="20"/>
  <c r="B33" i="20"/>
  <c r="C33" i="20"/>
  <c r="B34" i="20"/>
  <c r="C34" i="20"/>
  <c r="B35" i="20"/>
  <c r="C35" i="20"/>
  <c r="B36" i="20"/>
  <c r="C36" i="20"/>
  <c r="B37" i="20"/>
  <c r="C37" i="20"/>
  <c r="B38" i="20"/>
  <c r="C38" i="20"/>
  <c r="B32" i="21"/>
  <c r="C32" i="21"/>
  <c r="B33" i="21"/>
  <c r="C33" i="21"/>
  <c r="B34" i="21"/>
  <c r="C34" i="21"/>
  <c r="B35" i="21"/>
  <c r="C35" i="21"/>
  <c r="B36" i="21"/>
  <c r="C36" i="21"/>
  <c r="B37" i="21"/>
  <c r="C37" i="21"/>
  <c r="B38" i="21"/>
  <c r="C38" i="21"/>
  <c r="B32" i="6"/>
  <c r="C32" i="6"/>
  <c r="B33" i="6"/>
  <c r="C33" i="6"/>
  <c r="B34" i="6"/>
  <c r="C34" i="6"/>
  <c r="B35" i="6"/>
  <c r="C35" i="6"/>
  <c r="B36" i="6"/>
  <c r="C36" i="6"/>
  <c r="B37" i="6"/>
  <c r="C37" i="6"/>
  <c r="B38" i="6"/>
  <c r="C38" i="6"/>
  <c r="C31" i="7"/>
  <c r="C31" i="8"/>
  <c r="C31" i="9"/>
  <c r="C31" i="10"/>
  <c r="C31" i="11"/>
  <c r="C31" i="12"/>
  <c r="C31" i="13"/>
  <c r="C31" i="14"/>
  <c r="C31" i="15"/>
  <c r="C31" i="16"/>
  <c r="C31" i="17"/>
  <c r="C31" i="18"/>
  <c r="C31" i="19"/>
  <c r="C31" i="20"/>
  <c r="C31" i="21"/>
  <c r="C31" i="6"/>
  <c r="B31" i="7"/>
  <c r="B31" i="8"/>
  <c r="B31" i="9"/>
  <c r="B31" i="10"/>
  <c r="B31" i="11"/>
  <c r="B31" i="12"/>
  <c r="B31" i="13"/>
  <c r="B31" i="14"/>
  <c r="B31" i="15"/>
  <c r="B31" i="16"/>
  <c r="B31" i="17"/>
  <c r="B31" i="18"/>
  <c r="B31" i="19"/>
  <c r="B31" i="20"/>
  <c r="B31" i="21"/>
  <c r="B31" i="6"/>
  <c r="B30" i="7"/>
  <c r="C30" i="7"/>
  <c r="B30" i="8"/>
  <c r="C30" i="8"/>
  <c r="B30" i="9"/>
  <c r="C30" i="9"/>
  <c r="B30" i="10"/>
  <c r="C30" i="10"/>
  <c r="B30" i="11"/>
  <c r="C30" i="11"/>
  <c r="B30" i="12"/>
  <c r="C30" i="12"/>
  <c r="B30" i="13"/>
  <c r="C30" i="13"/>
  <c r="B30" i="14"/>
  <c r="C30" i="14"/>
  <c r="B30" i="15"/>
  <c r="C30" i="15"/>
  <c r="B30" i="16"/>
  <c r="C30" i="16"/>
  <c r="B30" i="17"/>
  <c r="C30" i="17"/>
  <c r="B30" i="18"/>
  <c r="C30" i="18"/>
  <c r="B30" i="19"/>
  <c r="C30" i="19"/>
  <c r="B30" i="20"/>
  <c r="C30" i="20"/>
  <c r="B30" i="21"/>
  <c r="C30" i="21"/>
  <c r="B30" i="6"/>
  <c r="C30" i="6"/>
  <c r="B19" i="7"/>
  <c r="C19" i="7"/>
  <c r="B20" i="7"/>
  <c r="C20" i="7"/>
  <c r="B21" i="7"/>
  <c r="C21" i="7"/>
  <c r="B22" i="7"/>
  <c r="C22" i="7"/>
  <c r="B23" i="7"/>
  <c r="C23" i="7"/>
  <c r="B24" i="7"/>
  <c r="C24" i="7"/>
  <c r="B25" i="7"/>
  <c r="C25" i="7"/>
  <c r="B26" i="7"/>
  <c r="C26" i="7"/>
  <c r="B27" i="7"/>
  <c r="C27" i="7"/>
  <c r="B28" i="7"/>
  <c r="C28" i="7"/>
  <c r="B29" i="7"/>
  <c r="C29" i="7"/>
  <c r="B19" i="8"/>
  <c r="C19" i="8"/>
  <c r="B20" i="8"/>
  <c r="C20" i="8"/>
  <c r="B21" i="8"/>
  <c r="C21" i="8"/>
  <c r="B22" i="8"/>
  <c r="C22" i="8"/>
  <c r="B23" i="8"/>
  <c r="C23" i="8"/>
  <c r="B24" i="8"/>
  <c r="C24" i="8"/>
  <c r="B25" i="8"/>
  <c r="C25" i="8"/>
  <c r="B26" i="8"/>
  <c r="C26" i="8"/>
  <c r="B27" i="8"/>
  <c r="C27" i="8"/>
  <c r="B28" i="8"/>
  <c r="C28" i="8"/>
  <c r="B29" i="8"/>
  <c r="C29" i="8"/>
  <c r="B19" i="9"/>
  <c r="C19" i="9"/>
  <c r="B20" i="9"/>
  <c r="C20" i="9"/>
  <c r="B21" i="9"/>
  <c r="C21" i="9"/>
  <c r="B22" i="9"/>
  <c r="C22" i="9"/>
  <c r="B23" i="9"/>
  <c r="C23" i="9"/>
  <c r="B24" i="9"/>
  <c r="C24" i="9"/>
  <c r="B25" i="9"/>
  <c r="C25" i="9"/>
  <c r="B26" i="9"/>
  <c r="C26" i="9"/>
  <c r="B27" i="9"/>
  <c r="C27" i="9"/>
  <c r="B28" i="9"/>
  <c r="C28" i="9"/>
  <c r="B29" i="9"/>
  <c r="C29" i="9"/>
  <c r="B19" i="10"/>
  <c r="C19" i="10"/>
  <c r="B20" i="10"/>
  <c r="C20" i="10"/>
  <c r="B21" i="10"/>
  <c r="C21" i="10"/>
  <c r="B22" i="10"/>
  <c r="C22" i="10"/>
  <c r="B23" i="10"/>
  <c r="C23" i="10"/>
  <c r="B24" i="10"/>
  <c r="C24" i="10"/>
  <c r="B25" i="10"/>
  <c r="C25" i="10"/>
  <c r="B26" i="10"/>
  <c r="C26" i="10"/>
  <c r="B27" i="10"/>
  <c r="C27" i="10"/>
  <c r="B28" i="10"/>
  <c r="C28" i="10"/>
  <c r="B29" i="10"/>
  <c r="C29" i="10"/>
  <c r="B19" i="11"/>
  <c r="C19" i="11"/>
  <c r="B20" i="11"/>
  <c r="C20" i="11"/>
  <c r="B21" i="11"/>
  <c r="C21" i="11"/>
  <c r="B22" i="11"/>
  <c r="C22" i="11"/>
  <c r="B23" i="11"/>
  <c r="C23" i="11"/>
  <c r="B24" i="11"/>
  <c r="C24" i="11"/>
  <c r="B25" i="11"/>
  <c r="C25" i="11"/>
  <c r="B26" i="11"/>
  <c r="C26" i="11"/>
  <c r="B27" i="11"/>
  <c r="C27" i="11"/>
  <c r="B28" i="11"/>
  <c r="C28" i="11"/>
  <c r="B29" i="11"/>
  <c r="C29" i="11"/>
  <c r="B19" i="12"/>
  <c r="C19" i="12"/>
  <c r="B20" i="12"/>
  <c r="C20" i="12"/>
  <c r="B21" i="12"/>
  <c r="C21" i="12"/>
  <c r="B22" i="12"/>
  <c r="C22" i="12"/>
  <c r="B23" i="12"/>
  <c r="C23" i="12"/>
  <c r="B24" i="12"/>
  <c r="C24" i="12"/>
  <c r="B25" i="12"/>
  <c r="C25" i="12"/>
  <c r="B26" i="12"/>
  <c r="C26" i="12"/>
  <c r="B27" i="12"/>
  <c r="C27" i="12"/>
  <c r="B28" i="12"/>
  <c r="C28" i="12"/>
  <c r="B29" i="12"/>
  <c r="C29" i="12"/>
  <c r="B19" i="13"/>
  <c r="C19" i="13"/>
  <c r="B20" i="13"/>
  <c r="C20" i="13"/>
  <c r="B21" i="13"/>
  <c r="C21" i="13"/>
  <c r="B22" i="13"/>
  <c r="C22" i="13"/>
  <c r="B23" i="13"/>
  <c r="C23" i="13"/>
  <c r="B24" i="13"/>
  <c r="C24" i="13"/>
  <c r="B25" i="13"/>
  <c r="C25" i="13"/>
  <c r="B26" i="13"/>
  <c r="C26" i="13"/>
  <c r="B27" i="13"/>
  <c r="C27" i="13"/>
  <c r="B28" i="13"/>
  <c r="C28" i="13"/>
  <c r="B29" i="13"/>
  <c r="C29" i="13"/>
  <c r="B19" i="14"/>
  <c r="C19" i="14"/>
  <c r="B20" i="14"/>
  <c r="C20" i="14"/>
  <c r="B21" i="14"/>
  <c r="C21" i="14"/>
  <c r="B22" i="14"/>
  <c r="C22" i="14"/>
  <c r="B23" i="14"/>
  <c r="C23" i="14"/>
  <c r="B24" i="14"/>
  <c r="C24" i="14"/>
  <c r="B25" i="14"/>
  <c r="C25" i="14"/>
  <c r="B26" i="14"/>
  <c r="C26" i="14"/>
  <c r="B27" i="14"/>
  <c r="C27" i="14"/>
  <c r="B28" i="14"/>
  <c r="C28" i="14"/>
  <c r="B29" i="14"/>
  <c r="C29" i="14"/>
  <c r="B19" i="15"/>
  <c r="C19" i="15"/>
  <c r="B20" i="15"/>
  <c r="C20" i="15"/>
  <c r="B21" i="15"/>
  <c r="C21" i="15"/>
  <c r="B22" i="15"/>
  <c r="C22" i="15"/>
  <c r="B23" i="15"/>
  <c r="C23" i="15"/>
  <c r="B24" i="15"/>
  <c r="C24" i="15"/>
  <c r="B25" i="15"/>
  <c r="C25" i="15"/>
  <c r="B26" i="15"/>
  <c r="C26" i="15"/>
  <c r="B27" i="15"/>
  <c r="C27" i="15"/>
  <c r="B28" i="15"/>
  <c r="C28" i="15"/>
  <c r="B29" i="15"/>
  <c r="C29" i="15"/>
  <c r="B19" i="16"/>
  <c r="C19" i="16"/>
  <c r="B20" i="16"/>
  <c r="C20" i="16"/>
  <c r="B21" i="16"/>
  <c r="C21" i="16"/>
  <c r="B22" i="16"/>
  <c r="C22" i="16"/>
  <c r="B23" i="16"/>
  <c r="C23" i="16"/>
  <c r="B24" i="16"/>
  <c r="C24" i="16"/>
  <c r="B25" i="16"/>
  <c r="C25" i="16"/>
  <c r="B26" i="16"/>
  <c r="C26" i="16"/>
  <c r="B27" i="16"/>
  <c r="C27" i="16"/>
  <c r="B28" i="16"/>
  <c r="C28" i="16"/>
  <c r="B29" i="16"/>
  <c r="C29" i="16"/>
  <c r="B19" i="17"/>
  <c r="C19" i="17"/>
  <c r="B20" i="17"/>
  <c r="C20" i="17"/>
  <c r="B21" i="17"/>
  <c r="C21" i="17"/>
  <c r="B22" i="17"/>
  <c r="C22" i="17"/>
  <c r="B23" i="17"/>
  <c r="C23" i="17"/>
  <c r="B24" i="17"/>
  <c r="C24" i="17"/>
  <c r="B25" i="17"/>
  <c r="C25" i="17"/>
  <c r="B26" i="17"/>
  <c r="C26" i="17"/>
  <c r="B27" i="17"/>
  <c r="C27" i="17"/>
  <c r="B28" i="17"/>
  <c r="C28" i="17"/>
  <c r="B29" i="17"/>
  <c r="C29" i="17"/>
  <c r="B19" i="18"/>
  <c r="C19" i="18"/>
  <c r="B20" i="18"/>
  <c r="C20" i="18"/>
  <c r="B21" i="18"/>
  <c r="C21" i="18"/>
  <c r="B22" i="18"/>
  <c r="C22" i="18"/>
  <c r="B23" i="18"/>
  <c r="C23" i="18"/>
  <c r="B24" i="18"/>
  <c r="C24" i="18"/>
  <c r="B25" i="18"/>
  <c r="C25" i="18"/>
  <c r="B26" i="18"/>
  <c r="C26" i="18"/>
  <c r="B27" i="18"/>
  <c r="C27" i="18"/>
  <c r="B28" i="18"/>
  <c r="C28" i="18"/>
  <c r="B29" i="18"/>
  <c r="C29" i="18"/>
  <c r="B19" i="19"/>
  <c r="C19" i="19"/>
  <c r="B20" i="19"/>
  <c r="C20" i="19"/>
  <c r="B21" i="19"/>
  <c r="C21" i="19"/>
  <c r="B22" i="19"/>
  <c r="C22" i="19"/>
  <c r="B23" i="19"/>
  <c r="C23" i="19"/>
  <c r="B24" i="19"/>
  <c r="C24" i="19"/>
  <c r="B25" i="19"/>
  <c r="C25" i="19"/>
  <c r="B26" i="19"/>
  <c r="C26" i="19"/>
  <c r="B27" i="19"/>
  <c r="C27" i="19"/>
  <c r="B28" i="19"/>
  <c r="C28" i="19"/>
  <c r="B29" i="19"/>
  <c r="C29" i="19"/>
  <c r="B19" i="20"/>
  <c r="C19" i="20"/>
  <c r="B20" i="20"/>
  <c r="C20" i="20"/>
  <c r="B21" i="20"/>
  <c r="C21" i="20"/>
  <c r="B22" i="20"/>
  <c r="C22" i="20"/>
  <c r="B23" i="20"/>
  <c r="C23" i="20"/>
  <c r="B24" i="20"/>
  <c r="C24" i="20"/>
  <c r="B25" i="20"/>
  <c r="C25" i="20"/>
  <c r="B26" i="20"/>
  <c r="C26" i="20"/>
  <c r="B27" i="20"/>
  <c r="C27" i="20"/>
  <c r="B28" i="20"/>
  <c r="C28" i="20"/>
  <c r="B29" i="20"/>
  <c r="C29" i="20"/>
  <c r="B19" i="21"/>
  <c r="C19" i="21"/>
  <c r="B20" i="21"/>
  <c r="C20" i="21"/>
  <c r="B21" i="21"/>
  <c r="C21" i="21"/>
  <c r="B22" i="21"/>
  <c r="C22" i="21"/>
  <c r="B23" i="21"/>
  <c r="C23" i="21"/>
  <c r="B24" i="21"/>
  <c r="C24" i="21"/>
  <c r="B25" i="21"/>
  <c r="C25" i="21"/>
  <c r="B26" i="21"/>
  <c r="C26" i="21"/>
  <c r="B27" i="21"/>
  <c r="C27" i="21"/>
  <c r="B28" i="21"/>
  <c r="C28" i="21"/>
  <c r="B29" i="21"/>
  <c r="C29" i="21"/>
  <c r="B19" i="6"/>
  <c r="C19" i="6"/>
  <c r="B20" i="6"/>
  <c r="C20" i="6"/>
  <c r="B21" i="6"/>
  <c r="C21" i="6"/>
  <c r="B22" i="6"/>
  <c r="C22" i="6"/>
  <c r="B23" i="6"/>
  <c r="C23" i="6"/>
  <c r="B24" i="6"/>
  <c r="C24" i="6"/>
  <c r="B25" i="6"/>
  <c r="C25" i="6"/>
  <c r="B26" i="6"/>
  <c r="C26" i="6"/>
  <c r="B27" i="6"/>
  <c r="C27" i="6"/>
  <c r="B28" i="6"/>
  <c r="C28" i="6"/>
  <c r="B29" i="6"/>
  <c r="C29" i="6"/>
  <c r="C18" i="7"/>
  <c r="C18" i="8"/>
  <c r="C18" i="9"/>
  <c r="C18" i="10"/>
  <c r="C18" i="11"/>
  <c r="C18" i="12"/>
  <c r="C18" i="13"/>
  <c r="C18" i="14"/>
  <c r="C18" i="15"/>
  <c r="C18" i="16"/>
  <c r="C18" i="17"/>
  <c r="C18" i="18"/>
  <c r="C18" i="19"/>
  <c r="C18" i="20"/>
  <c r="C18" i="21"/>
  <c r="C18" i="6"/>
  <c r="B18" i="7"/>
  <c r="B18" i="8"/>
  <c r="B18" i="9"/>
  <c r="B18" i="10"/>
  <c r="B18" i="11"/>
  <c r="B18" i="12"/>
  <c r="B18" i="13"/>
  <c r="B18" i="14"/>
  <c r="B18" i="15"/>
  <c r="B18" i="16"/>
  <c r="B18" i="17"/>
  <c r="B18" i="18"/>
  <c r="B18" i="19"/>
  <c r="B18" i="20"/>
  <c r="B18" i="21"/>
  <c r="B18" i="6"/>
  <c r="B16" i="7"/>
  <c r="C16" i="7"/>
  <c r="B17" i="7"/>
  <c r="C17" i="7"/>
  <c r="B16" i="8"/>
  <c r="C16" i="8"/>
  <c r="B17" i="8"/>
  <c r="C17" i="8"/>
  <c r="B16" i="9"/>
  <c r="C16" i="9"/>
  <c r="B17" i="9"/>
  <c r="C17" i="9"/>
  <c r="B16" i="10"/>
  <c r="C16" i="10"/>
  <c r="B17" i="10"/>
  <c r="C17" i="10"/>
  <c r="B16" i="11"/>
  <c r="C16" i="11"/>
  <c r="B17" i="11"/>
  <c r="C17" i="11"/>
  <c r="B16" i="12"/>
  <c r="C16" i="12"/>
  <c r="B17" i="12"/>
  <c r="C17" i="12"/>
  <c r="B16" i="13"/>
  <c r="C16" i="13"/>
  <c r="B17" i="13"/>
  <c r="C17" i="13"/>
  <c r="B16" i="14"/>
  <c r="C16" i="14"/>
  <c r="B17" i="14"/>
  <c r="C17" i="14"/>
  <c r="B16" i="15"/>
  <c r="C16" i="15"/>
  <c r="B17" i="15"/>
  <c r="C17" i="15"/>
  <c r="B16" i="16"/>
  <c r="C16" i="16"/>
  <c r="B17" i="16"/>
  <c r="C17" i="16"/>
  <c r="B16" i="17"/>
  <c r="C16" i="17"/>
  <c r="B17" i="17"/>
  <c r="C17" i="17"/>
  <c r="B16" i="18"/>
  <c r="C16" i="18"/>
  <c r="B17" i="18"/>
  <c r="C17" i="18"/>
  <c r="B16" i="19"/>
  <c r="C16" i="19"/>
  <c r="B17" i="19"/>
  <c r="C17" i="19"/>
  <c r="B16" i="20"/>
  <c r="C16" i="20"/>
  <c r="B17" i="20"/>
  <c r="C17" i="20"/>
  <c r="B16" i="21"/>
  <c r="C16" i="21"/>
  <c r="B17" i="21"/>
  <c r="C17" i="21"/>
  <c r="B16" i="6"/>
  <c r="C16" i="6"/>
  <c r="B17" i="6"/>
  <c r="C17" i="6"/>
  <c r="C15" i="7"/>
  <c r="C15" i="8"/>
  <c r="C15" i="9"/>
  <c r="C15" i="10"/>
  <c r="C15" i="11"/>
  <c r="C15" i="12"/>
  <c r="C15" i="13"/>
  <c r="C15" i="14"/>
  <c r="C15" i="15"/>
  <c r="C15" i="16"/>
  <c r="C15" i="17"/>
  <c r="C15" i="18"/>
  <c r="C15" i="19"/>
  <c r="C15" i="20"/>
  <c r="C15" i="21"/>
  <c r="B15" i="7"/>
  <c r="B15" i="8"/>
  <c r="B15" i="9"/>
  <c r="B15" i="10"/>
  <c r="B15" i="11"/>
  <c r="B15" i="12"/>
  <c r="B15" i="13"/>
  <c r="B15" i="14"/>
  <c r="B15" i="15"/>
  <c r="B15" i="16"/>
  <c r="B15" i="17"/>
  <c r="B15" i="18"/>
  <c r="B15" i="19"/>
  <c r="B15" i="20"/>
  <c r="B15" i="21"/>
  <c r="B15" i="6"/>
  <c r="B14" i="7"/>
  <c r="C14" i="7"/>
  <c r="B14" i="8"/>
  <c r="C14" i="8"/>
  <c r="B14" i="9"/>
  <c r="C14" i="9"/>
  <c r="B14" i="10"/>
  <c r="C14" i="10"/>
  <c r="B14" i="11"/>
  <c r="C14" i="11"/>
  <c r="B14" i="12"/>
  <c r="C14" i="12"/>
  <c r="B14" i="13"/>
  <c r="C14" i="13"/>
  <c r="B14" i="14"/>
  <c r="C14" i="14"/>
  <c r="B14" i="15"/>
  <c r="C14" i="15"/>
  <c r="B14" i="16"/>
  <c r="C14" i="16"/>
  <c r="B14" i="17"/>
  <c r="C14" i="17"/>
  <c r="B14" i="18"/>
  <c r="C14" i="18"/>
  <c r="B14" i="19"/>
  <c r="C14" i="19"/>
  <c r="B14" i="20"/>
  <c r="C14" i="20"/>
  <c r="B14" i="21"/>
  <c r="C14" i="21"/>
  <c r="B14" i="6"/>
  <c r="C14" i="6"/>
  <c r="C13" i="7"/>
  <c r="C13" i="8"/>
  <c r="C13" i="9"/>
  <c r="C13" i="10"/>
  <c r="C13" i="11"/>
  <c r="C13" i="12"/>
  <c r="C13" i="13"/>
  <c r="C13" i="14"/>
  <c r="C13" i="15"/>
  <c r="C13" i="16"/>
  <c r="C13" i="17"/>
  <c r="C13" i="18"/>
  <c r="C13" i="19"/>
  <c r="C13" i="20"/>
  <c r="C13" i="21"/>
  <c r="C13" i="6"/>
  <c r="B13" i="7"/>
  <c r="B13" i="8"/>
  <c r="B13" i="9"/>
  <c r="B13" i="10"/>
  <c r="B13" i="11"/>
  <c r="B13" i="12"/>
  <c r="B13" i="13"/>
  <c r="B13" i="14"/>
  <c r="B13" i="15"/>
  <c r="B13" i="16"/>
  <c r="B13" i="17"/>
  <c r="B13" i="18"/>
  <c r="B13" i="19"/>
  <c r="B13" i="20"/>
  <c r="B13" i="21"/>
  <c r="B13" i="6"/>
  <c r="B5" i="7"/>
  <c r="C5" i="7"/>
  <c r="B6" i="7"/>
  <c r="C6" i="7"/>
  <c r="B7" i="7"/>
  <c r="C7" i="7"/>
  <c r="B8" i="7"/>
  <c r="C8" i="7"/>
  <c r="B9" i="7"/>
  <c r="C9" i="7"/>
  <c r="B10" i="7"/>
  <c r="C10" i="7"/>
  <c r="B11" i="7"/>
  <c r="C11" i="7"/>
  <c r="B12" i="7"/>
  <c r="C12" i="7"/>
  <c r="B5" i="8"/>
  <c r="C5" i="8"/>
  <c r="B6" i="8"/>
  <c r="C6" i="8"/>
  <c r="B7" i="8"/>
  <c r="C7" i="8"/>
  <c r="B8" i="8"/>
  <c r="C8" i="8"/>
  <c r="B9" i="8"/>
  <c r="C9" i="8"/>
  <c r="B10" i="8"/>
  <c r="C10" i="8"/>
  <c r="B11" i="8"/>
  <c r="C11" i="8"/>
  <c r="B12" i="8"/>
  <c r="C12" i="8"/>
  <c r="B5" i="9"/>
  <c r="C5" i="9"/>
  <c r="B6" i="9"/>
  <c r="C6" i="9"/>
  <c r="B7" i="9"/>
  <c r="C7" i="9"/>
  <c r="B8" i="9"/>
  <c r="C8" i="9"/>
  <c r="B9" i="9"/>
  <c r="C9" i="9"/>
  <c r="B10" i="9"/>
  <c r="C10" i="9"/>
  <c r="B11" i="9"/>
  <c r="C11" i="9"/>
  <c r="B12" i="9"/>
  <c r="C12" i="9"/>
  <c r="B5" i="10"/>
  <c r="C5" i="10"/>
  <c r="B6" i="10"/>
  <c r="C6" i="10"/>
  <c r="B7" i="10"/>
  <c r="C7" i="10"/>
  <c r="B8" i="10"/>
  <c r="C8" i="10"/>
  <c r="B9" i="10"/>
  <c r="C9" i="10"/>
  <c r="B10" i="10"/>
  <c r="C10" i="10"/>
  <c r="B11" i="10"/>
  <c r="C11" i="10"/>
  <c r="B12" i="10"/>
  <c r="C12" i="10"/>
  <c r="B5" i="11"/>
  <c r="C5" i="11"/>
  <c r="B6" i="11"/>
  <c r="C6" i="11"/>
  <c r="B7" i="11"/>
  <c r="C7" i="11"/>
  <c r="B8" i="11"/>
  <c r="C8" i="11"/>
  <c r="B9" i="11"/>
  <c r="C9" i="11"/>
  <c r="B10" i="11"/>
  <c r="C10" i="11"/>
  <c r="B11" i="11"/>
  <c r="C11" i="11"/>
  <c r="B12" i="11"/>
  <c r="C12" i="11"/>
  <c r="B5" i="12"/>
  <c r="C5" i="12"/>
  <c r="B6" i="12"/>
  <c r="C6" i="12"/>
  <c r="B7" i="12"/>
  <c r="C7" i="12"/>
  <c r="B8" i="12"/>
  <c r="C8" i="12"/>
  <c r="B9" i="12"/>
  <c r="C9" i="12"/>
  <c r="B10" i="12"/>
  <c r="C10" i="12"/>
  <c r="B11" i="12"/>
  <c r="C11" i="12"/>
  <c r="B12" i="12"/>
  <c r="C12" i="12"/>
  <c r="B5" i="13"/>
  <c r="C5" i="13"/>
  <c r="B6" i="13"/>
  <c r="C6" i="13"/>
  <c r="B7" i="13"/>
  <c r="C7" i="13"/>
  <c r="B8" i="13"/>
  <c r="C8" i="13"/>
  <c r="B9" i="13"/>
  <c r="C9" i="13"/>
  <c r="B10" i="13"/>
  <c r="C10" i="13"/>
  <c r="B11" i="13"/>
  <c r="C11" i="13"/>
  <c r="B12" i="13"/>
  <c r="C12" i="13"/>
  <c r="B5" i="14"/>
  <c r="C5" i="14"/>
  <c r="B6" i="14"/>
  <c r="C6" i="14"/>
  <c r="B7" i="14"/>
  <c r="C7" i="14"/>
  <c r="B8" i="14"/>
  <c r="C8" i="14"/>
  <c r="B9" i="14"/>
  <c r="C9" i="14"/>
  <c r="B10" i="14"/>
  <c r="C10" i="14"/>
  <c r="B11" i="14"/>
  <c r="C11" i="14"/>
  <c r="B12" i="14"/>
  <c r="C12" i="14"/>
  <c r="B5" i="15"/>
  <c r="C5" i="15"/>
  <c r="B6" i="15"/>
  <c r="C6" i="15"/>
  <c r="B7" i="15"/>
  <c r="C7" i="15"/>
  <c r="B8" i="15"/>
  <c r="C8" i="15"/>
  <c r="B9" i="15"/>
  <c r="C9" i="15"/>
  <c r="B10" i="15"/>
  <c r="C10" i="15"/>
  <c r="B11" i="15"/>
  <c r="C11" i="15"/>
  <c r="B12" i="15"/>
  <c r="C12" i="15"/>
  <c r="B5" i="16"/>
  <c r="C5" i="16"/>
  <c r="B6" i="16"/>
  <c r="C6" i="16"/>
  <c r="B7" i="16"/>
  <c r="C7" i="16"/>
  <c r="B8" i="16"/>
  <c r="C8" i="16"/>
  <c r="B9" i="16"/>
  <c r="C9" i="16"/>
  <c r="B10" i="16"/>
  <c r="C10" i="16"/>
  <c r="B11" i="16"/>
  <c r="C11" i="16"/>
  <c r="B12" i="16"/>
  <c r="C12" i="16"/>
  <c r="B5" i="17"/>
  <c r="C5" i="17"/>
  <c r="B6" i="17"/>
  <c r="C6" i="17"/>
  <c r="B7" i="17"/>
  <c r="C7" i="17"/>
  <c r="B8" i="17"/>
  <c r="C8" i="17"/>
  <c r="B9" i="17"/>
  <c r="C9" i="17"/>
  <c r="B10" i="17"/>
  <c r="C10" i="17"/>
  <c r="B11" i="17"/>
  <c r="C11" i="17"/>
  <c r="B12" i="17"/>
  <c r="C12" i="17"/>
  <c r="B5" i="18"/>
  <c r="C5" i="18"/>
  <c r="B6" i="18"/>
  <c r="C6" i="18"/>
  <c r="B7" i="18"/>
  <c r="C7" i="18"/>
  <c r="B8" i="18"/>
  <c r="C8" i="18"/>
  <c r="B9" i="18"/>
  <c r="C9" i="18"/>
  <c r="B10" i="18"/>
  <c r="C10" i="18"/>
  <c r="B11" i="18"/>
  <c r="C11" i="18"/>
  <c r="B12" i="18"/>
  <c r="C12" i="18"/>
  <c r="B5" i="19"/>
  <c r="C5" i="19"/>
  <c r="B6" i="19"/>
  <c r="C6" i="19"/>
  <c r="B7" i="19"/>
  <c r="C7" i="19"/>
  <c r="B8" i="19"/>
  <c r="C8" i="19"/>
  <c r="B9" i="19"/>
  <c r="C9" i="19"/>
  <c r="B10" i="19"/>
  <c r="C10" i="19"/>
  <c r="B11" i="19"/>
  <c r="C11" i="19"/>
  <c r="B12" i="19"/>
  <c r="C12" i="19"/>
  <c r="B5" i="20"/>
  <c r="C5" i="20"/>
  <c r="B6" i="20"/>
  <c r="C6" i="20"/>
  <c r="B7" i="20"/>
  <c r="C7" i="20"/>
  <c r="B8" i="20"/>
  <c r="C8" i="20"/>
  <c r="B9" i="20"/>
  <c r="C9" i="20"/>
  <c r="B10" i="20"/>
  <c r="C10" i="20"/>
  <c r="B11" i="20"/>
  <c r="C11" i="20"/>
  <c r="B12" i="20"/>
  <c r="C12" i="20"/>
  <c r="B5" i="21"/>
  <c r="C5" i="21"/>
  <c r="B6" i="21"/>
  <c r="C6" i="21"/>
  <c r="B7" i="21"/>
  <c r="C7" i="21"/>
  <c r="B8" i="21"/>
  <c r="C8" i="21"/>
  <c r="B9" i="21"/>
  <c r="C9" i="21"/>
  <c r="B10" i="21"/>
  <c r="C10" i="21"/>
  <c r="B11" i="21"/>
  <c r="C11" i="21"/>
  <c r="B12" i="21"/>
  <c r="C12" i="21"/>
  <c r="B5" i="6"/>
  <c r="C5" i="6"/>
  <c r="B6" i="6"/>
  <c r="C6" i="6"/>
  <c r="B7" i="6"/>
  <c r="C7" i="6"/>
  <c r="B8" i="6"/>
  <c r="C8" i="6"/>
  <c r="B9" i="6"/>
  <c r="C9" i="6"/>
  <c r="B10" i="6"/>
  <c r="C10" i="6"/>
  <c r="B11" i="6"/>
  <c r="C11" i="6"/>
  <c r="B12" i="6"/>
  <c r="C12" i="6"/>
  <c r="C4" i="7"/>
  <c r="C4" i="8"/>
  <c r="C4" i="9"/>
  <c r="C4" i="10"/>
  <c r="C4" i="11"/>
  <c r="C4" i="12"/>
  <c r="C4" i="13"/>
  <c r="C4" i="14"/>
  <c r="C4" i="15"/>
  <c r="C4" i="16"/>
  <c r="C4" i="17"/>
  <c r="C4" i="18"/>
  <c r="C4" i="19"/>
  <c r="C4" i="20"/>
  <c r="C4" i="21"/>
  <c r="C4" i="6"/>
  <c r="B4" i="7"/>
  <c r="B4" i="8"/>
  <c r="B4" i="9"/>
  <c r="B4" i="10"/>
  <c r="B4" i="11"/>
  <c r="B4" i="12"/>
  <c r="B4" i="13"/>
  <c r="B4" i="14"/>
  <c r="B4" i="15"/>
  <c r="B4" i="16"/>
  <c r="B4" i="17"/>
  <c r="B4" i="18"/>
  <c r="B4" i="19"/>
  <c r="B4" i="20"/>
  <c r="B4" i="21"/>
  <c r="B4" i="6"/>
  <c r="A1" i="6"/>
  <c r="A2" i="21"/>
  <c r="A2" i="20"/>
  <c r="A2" i="19"/>
  <c r="A2" i="18"/>
  <c r="A2" i="17"/>
  <c r="A2" i="16"/>
  <c r="A2" i="15"/>
  <c r="A2" i="14"/>
  <c r="A2" i="13"/>
  <c r="A2" i="12"/>
  <c r="A2" i="11"/>
  <c r="A2" i="10"/>
  <c r="A2" i="9"/>
  <c r="A2" i="8"/>
  <c r="A2" i="7"/>
  <c r="A2" i="6"/>
  <c r="P9" i="5" l="1"/>
  <c r="P12" i="5"/>
  <c r="S13" i="5"/>
  <c r="N17" i="5"/>
  <c r="K22" i="5"/>
  <c r="V22" i="5"/>
  <c r="R23" i="5"/>
  <c r="Q28" i="5"/>
  <c r="O30" i="5"/>
  <c r="U35" i="5"/>
  <c r="M36" i="5"/>
  <c r="S38" i="5"/>
  <c r="I40" i="5"/>
  <c r="R41" i="5"/>
  <c r="I50" i="5"/>
  <c r="M52" i="5"/>
  <c r="V52" i="5"/>
  <c r="T53" i="5"/>
  <c r="I54" i="5"/>
  <c r="R56" i="5"/>
  <c r="T65" i="5"/>
  <c r="K67" i="5"/>
  <c r="J71" i="5"/>
  <c r="V71" i="5"/>
  <c r="I74" i="5"/>
  <c r="T76" i="5"/>
  <c r="J77" i="5"/>
  <c r="R79" i="5"/>
  <c r="J86" i="5"/>
  <c r="I94" i="5"/>
  <c r="R96" i="5"/>
  <c r="N98" i="5"/>
  <c r="J99" i="5"/>
  <c r="I100" i="5"/>
  <c r="J103" i="5"/>
  <c r="M106" i="5"/>
  <c r="N110" i="5"/>
  <c r="Q117" i="5"/>
  <c r="S118" i="5"/>
  <c r="Q120" i="5"/>
  <c r="M121" i="5"/>
  <c r="S122" i="5"/>
  <c r="L124" i="5"/>
  <c r="V124" i="5"/>
  <c r="S125" i="5"/>
  <c r="P82" i="5"/>
  <c r="T12" i="5"/>
  <c r="T13" i="5"/>
  <c r="R17" i="5"/>
  <c r="L22" i="5"/>
  <c r="W22" i="5"/>
  <c r="S28" i="5"/>
  <c r="T30" i="5"/>
  <c r="V35" i="5"/>
  <c r="N36" i="5"/>
  <c r="T38" i="5"/>
  <c r="M40" i="5"/>
  <c r="M50" i="5"/>
  <c r="N52" i="5"/>
  <c r="W52" i="5"/>
  <c r="U53" i="5"/>
  <c r="J54" i="5"/>
  <c r="U65" i="5"/>
  <c r="K71" i="5"/>
  <c r="L77" i="5"/>
  <c r="L86" i="5"/>
  <c r="K94" i="5"/>
  <c r="S96" i="5"/>
  <c r="U98" i="5"/>
  <c r="O99" i="5"/>
  <c r="O100" i="5"/>
  <c r="K103" i="5"/>
  <c r="N106" i="5"/>
  <c r="J107" i="5"/>
  <c r="O110" i="5"/>
  <c r="T111" i="5"/>
  <c r="R117" i="5"/>
  <c r="I118" i="5"/>
  <c r="T118" i="5"/>
  <c r="N121" i="5"/>
  <c r="I122" i="5"/>
  <c r="T122" i="5"/>
  <c r="M124" i="5"/>
  <c r="W124" i="5"/>
  <c r="L82" i="5"/>
  <c r="S17" i="5"/>
  <c r="V28" i="5"/>
  <c r="U30" i="5"/>
  <c r="R86" i="5"/>
  <c r="L94" i="5"/>
  <c r="W99" i="5"/>
  <c r="Q100" i="5"/>
  <c r="L103" i="5"/>
  <c r="O106" i="5"/>
  <c r="P110" i="5"/>
  <c r="K82" i="5"/>
  <c r="V12" i="5"/>
  <c r="S16" i="5"/>
  <c r="I17" i="5"/>
  <c r="T17" i="5"/>
  <c r="K28" i="5"/>
  <c r="W28" i="5"/>
  <c r="I30" i="5"/>
  <c r="V30" i="5"/>
  <c r="M35" i="5"/>
  <c r="O42" i="5"/>
  <c r="Q52" i="5"/>
  <c r="J56" i="5"/>
  <c r="J59" i="5"/>
  <c r="M71" i="5"/>
  <c r="I81" i="5"/>
  <c r="M94" i="5"/>
  <c r="W100" i="5"/>
  <c r="P103" i="5"/>
  <c r="W106" i="5"/>
  <c r="Q108" i="5"/>
  <c r="Q110" i="5"/>
  <c r="L115" i="5"/>
  <c r="W117" i="5"/>
  <c r="J82" i="5"/>
  <c r="K12" i="5"/>
  <c r="W12" i="5"/>
  <c r="T16" i="5"/>
  <c r="J17" i="5"/>
  <c r="U17" i="5"/>
  <c r="I19" i="5"/>
  <c r="O22" i="5"/>
  <c r="L26" i="5"/>
  <c r="L28" i="5"/>
  <c r="J30" i="5"/>
  <c r="N35" i="5"/>
  <c r="S36" i="5"/>
  <c r="J38" i="5"/>
  <c r="P42" i="5"/>
  <c r="P50" i="5"/>
  <c r="I52" i="5"/>
  <c r="R52" i="5"/>
  <c r="K56" i="5"/>
  <c r="K59" i="5"/>
  <c r="N71" i="5"/>
  <c r="J81" i="5"/>
  <c r="I90" i="5"/>
  <c r="I92" i="5"/>
  <c r="N94" i="5"/>
  <c r="J98" i="5"/>
  <c r="Q103" i="5"/>
  <c r="V108" i="5"/>
  <c r="R110" i="5"/>
  <c r="N115" i="5"/>
  <c r="K117" i="5"/>
  <c r="L12" i="5"/>
  <c r="L13" i="5"/>
  <c r="Q15" i="5"/>
  <c r="U16" i="5"/>
  <c r="K17" i="5"/>
  <c r="V17" i="5"/>
  <c r="J19" i="5"/>
  <c r="S22" i="5"/>
  <c r="V24" i="5"/>
  <c r="N26" i="5"/>
  <c r="W27" i="5"/>
  <c r="M28" i="5"/>
  <c r="W29" i="5"/>
  <c r="K30" i="5"/>
  <c r="S31" i="5"/>
  <c r="O35" i="5"/>
  <c r="U37" i="5"/>
  <c r="K38" i="5"/>
  <c r="M41" i="5"/>
  <c r="W41" i="5"/>
  <c r="Q50" i="5"/>
  <c r="J52" i="5"/>
  <c r="S52" i="5"/>
  <c r="L56" i="5"/>
  <c r="N60" i="5"/>
  <c r="P71" i="5"/>
  <c r="L81" i="5"/>
  <c r="P89" i="5"/>
  <c r="O94" i="5"/>
  <c r="I95" i="5"/>
  <c r="K96" i="5"/>
  <c r="K98" i="5"/>
  <c r="T115" i="5"/>
  <c r="N116" i="5"/>
  <c r="N117" i="5"/>
  <c r="S124" i="5"/>
  <c r="M12" i="5"/>
  <c r="L17" i="5"/>
  <c r="W17" i="5"/>
  <c r="O26" i="5"/>
  <c r="N28" i="5"/>
  <c r="L30" i="5"/>
  <c r="P35" i="5"/>
  <c r="O38" i="5"/>
  <c r="K52" i="5"/>
  <c r="T52" i="5"/>
  <c r="P56" i="5"/>
  <c r="N12" i="5"/>
  <c r="S14" i="5"/>
  <c r="M17" i="5"/>
  <c r="U22" i="5"/>
  <c r="J23" i="5"/>
  <c r="M30" i="5"/>
  <c r="Q35" i="5"/>
  <c r="I36" i="5"/>
  <c r="L52" i="5"/>
  <c r="U52" i="5"/>
  <c r="J67" i="5"/>
  <c r="U71" i="5"/>
  <c r="V94" i="5"/>
  <c r="P125" i="5"/>
  <c r="T109" i="5"/>
  <c r="J109" i="5"/>
  <c r="U109" i="5"/>
  <c r="V109" i="5"/>
  <c r="L109" i="5"/>
  <c r="M109" i="5"/>
  <c r="N109" i="5"/>
  <c r="R109" i="5"/>
  <c r="S109" i="5"/>
  <c r="W16" i="5"/>
  <c r="W110" i="5"/>
  <c r="I110" i="5"/>
  <c r="I89" i="5"/>
  <c r="L76" i="5"/>
  <c r="V76" i="5"/>
  <c r="M76" i="5"/>
  <c r="N76" i="5"/>
  <c r="P76" i="5"/>
  <c r="R76" i="5"/>
  <c r="I76" i="5"/>
  <c r="P13" i="5"/>
  <c r="O14" i="5"/>
  <c r="L15" i="5"/>
  <c r="V15" i="5"/>
  <c r="U20" i="5"/>
  <c r="O23" i="5"/>
  <c r="W23" i="5"/>
  <c r="I26" i="5"/>
  <c r="J26" i="5"/>
  <c r="V44" i="5"/>
  <c r="S53" i="5"/>
  <c r="O53" i="5"/>
  <c r="N53" i="5"/>
  <c r="M53" i="5"/>
  <c r="S55" i="5"/>
  <c r="K55" i="5"/>
  <c r="R55" i="5"/>
  <c r="J55" i="5"/>
  <c r="Q55" i="5"/>
  <c r="I55" i="5"/>
  <c r="V55" i="5"/>
  <c r="W63" i="5"/>
  <c r="O63" i="5"/>
  <c r="V63" i="5"/>
  <c r="N63" i="5"/>
  <c r="U63" i="5"/>
  <c r="M63" i="5"/>
  <c r="S63" i="5"/>
  <c r="L66" i="5"/>
  <c r="T67" i="5"/>
  <c r="V70" i="5"/>
  <c r="Q74" i="5"/>
  <c r="U77" i="5"/>
  <c r="M77" i="5"/>
  <c r="S77" i="5"/>
  <c r="K77" i="5"/>
  <c r="P77" i="5"/>
  <c r="O77" i="5"/>
  <c r="N77" i="5"/>
  <c r="Q77" i="5"/>
  <c r="S78" i="5"/>
  <c r="U79" i="5"/>
  <c r="M79" i="5"/>
  <c r="S79" i="5"/>
  <c r="K79" i="5"/>
  <c r="P79" i="5"/>
  <c r="O79" i="5"/>
  <c r="N79" i="5"/>
  <c r="Q79" i="5"/>
  <c r="S80" i="5"/>
  <c r="U81" i="5"/>
  <c r="M81" i="5"/>
  <c r="S81" i="5"/>
  <c r="K81" i="5"/>
  <c r="P81" i="5"/>
  <c r="O81" i="5"/>
  <c r="N81" i="5"/>
  <c r="Q81" i="5"/>
  <c r="S83" i="5"/>
  <c r="U84" i="5"/>
  <c r="M84" i="5"/>
  <c r="S84" i="5"/>
  <c r="K84" i="5"/>
  <c r="P84" i="5"/>
  <c r="O84" i="5"/>
  <c r="N84" i="5"/>
  <c r="Q84" i="5"/>
  <c r="S85" i="5"/>
  <c r="U86" i="5"/>
  <c r="M86" i="5"/>
  <c r="S86" i="5"/>
  <c r="K86" i="5"/>
  <c r="P86" i="5"/>
  <c r="O86" i="5"/>
  <c r="N86" i="5"/>
  <c r="Q86" i="5"/>
  <c r="T87" i="5"/>
  <c r="R90" i="5"/>
  <c r="O90" i="5"/>
  <c r="N90" i="5"/>
  <c r="M90" i="5"/>
  <c r="L90" i="5"/>
  <c r="K90" i="5"/>
  <c r="J90" i="5"/>
  <c r="S90" i="5"/>
  <c r="Q14" i="5"/>
  <c r="M15" i="5"/>
  <c r="W15" i="5"/>
  <c r="P23" i="5"/>
  <c r="S49" i="5"/>
  <c r="N49" i="5"/>
  <c r="L49" i="5"/>
  <c r="V59" i="5"/>
  <c r="N59" i="5"/>
  <c r="U59" i="5"/>
  <c r="M59" i="5"/>
  <c r="T59" i="5"/>
  <c r="L59" i="5"/>
  <c r="S59" i="5"/>
  <c r="V61" i="5"/>
  <c r="W61" i="5"/>
  <c r="O61" i="5"/>
  <c r="Q66" i="5"/>
  <c r="R74" i="5"/>
  <c r="T78" i="5"/>
  <c r="T80" i="5"/>
  <c r="T83" i="5"/>
  <c r="T85" i="5"/>
  <c r="U87" i="5"/>
  <c r="R14" i="5"/>
  <c r="N15" i="5"/>
  <c r="I23" i="5"/>
  <c r="Q23" i="5"/>
  <c r="T40" i="5"/>
  <c r="L40" i="5"/>
  <c r="S40" i="5"/>
  <c r="K40" i="5"/>
  <c r="R40" i="5"/>
  <c r="J40" i="5"/>
  <c r="V40" i="5"/>
  <c r="N42" i="5"/>
  <c r="S42" i="5"/>
  <c r="R42" i="5"/>
  <c r="Q42" i="5"/>
  <c r="K49" i="5"/>
  <c r="W54" i="5"/>
  <c r="O54" i="5"/>
  <c r="V54" i="5"/>
  <c r="N54" i="5"/>
  <c r="U54" i="5"/>
  <c r="M54" i="5"/>
  <c r="S54" i="5"/>
  <c r="I59" i="5"/>
  <c r="W59" i="5"/>
  <c r="W67" i="5"/>
  <c r="R67" i="5"/>
  <c r="I67" i="5"/>
  <c r="N67" i="5"/>
  <c r="M67" i="5"/>
  <c r="V67" i="5"/>
  <c r="L67" i="5"/>
  <c r="S70" i="5"/>
  <c r="K70" i="5"/>
  <c r="U70" i="5"/>
  <c r="L70" i="5"/>
  <c r="T70" i="5"/>
  <c r="J70" i="5"/>
  <c r="R70" i="5"/>
  <c r="I70" i="5"/>
  <c r="U78" i="5"/>
  <c r="U80" i="5"/>
  <c r="U83" i="5"/>
  <c r="U85" i="5"/>
  <c r="V91" i="5"/>
  <c r="W91" i="5"/>
  <c r="P92" i="5"/>
  <c r="V92" i="5"/>
  <c r="M92" i="5"/>
  <c r="U92" i="5"/>
  <c r="L92" i="5"/>
  <c r="T92" i="5"/>
  <c r="K92" i="5"/>
  <c r="R92" i="5"/>
  <c r="Q92" i="5"/>
  <c r="O92" i="5"/>
  <c r="S92" i="5"/>
  <c r="Q101" i="5"/>
  <c r="O101" i="5"/>
  <c r="N101" i="5"/>
  <c r="M101" i="5"/>
  <c r="S101" i="5"/>
  <c r="R101" i="5"/>
  <c r="L101" i="5"/>
  <c r="J101" i="5"/>
  <c r="U101" i="5"/>
  <c r="N44" i="5"/>
  <c r="R44" i="5"/>
  <c r="Q44" i="5"/>
  <c r="P44" i="5"/>
  <c r="Q46" i="5"/>
  <c r="P46" i="5"/>
  <c r="W46" i="5"/>
  <c r="O46" i="5"/>
  <c r="W74" i="5"/>
  <c r="O74" i="5"/>
  <c r="V74" i="5"/>
  <c r="M74" i="5"/>
  <c r="U74" i="5"/>
  <c r="L74" i="5"/>
  <c r="T74" i="5"/>
  <c r="K74" i="5"/>
  <c r="W105" i="5"/>
  <c r="O105" i="5"/>
  <c r="V105" i="5"/>
  <c r="N105" i="5"/>
  <c r="U105" i="5"/>
  <c r="M105" i="5"/>
  <c r="P105" i="5"/>
  <c r="L105" i="5"/>
  <c r="K105" i="5"/>
  <c r="J105" i="5"/>
  <c r="T105" i="5"/>
  <c r="I105" i="5"/>
  <c r="Q105" i="5"/>
  <c r="T14" i="5"/>
  <c r="R15" i="5"/>
  <c r="K23" i="5"/>
  <c r="S23" i="5"/>
  <c r="N27" i="5"/>
  <c r="U27" i="5"/>
  <c r="O44" i="5"/>
  <c r="R46" i="5"/>
  <c r="U66" i="5"/>
  <c r="M66" i="5"/>
  <c r="P66" i="5"/>
  <c r="O66" i="5"/>
  <c r="W66" i="5"/>
  <c r="N66" i="5"/>
  <c r="T66" i="5"/>
  <c r="Q78" i="5"/>
  <c r="I78" i="5"/>
  <c r="W78" i="5"/>
  <c r="O78" i="5"/>
  <c r="P78" i="5"/>
  <c r="N78" i="5"/>
  <c r="M78" i="5"/>
  <c r="R78" i="5"/>
  <c r="Q80" i="5"/>
  <c r="I80" i="5"/>
  <c r="W80" i="5"/>
  <c r="O80" i="5"/>
  <c r="P80" i="5"/>
  <c r="N80" i="5"/>
  <c r="M80" i="5"/>
  <c r="R80" i="5"/>
  <c r="Q83" i="5"/>
  <c r="I83" i="5"/>
  <c r="W83" i="5"/>
  <c r="O83" i="5"/>
  <c r="P83" i="5"/>
  <c r="N83" i="5"/>
  <c r="M83" i="5"/>
  <c r="R83" i="5"/>
  <c r="Q85" i="5"/>
  <c r="I85" i="5"/>
  <c r="W85" i="5"/>
  <c r="O85" i="5"/>
  <c r="P85" i="5"/>
  <c r="N85" i="5"/>
  <c r="M85" i="5"/>
  <c r="R85" i="5"/>
  <c r="Q87" i="5"/>
  <c r="I87" i="5"/>
  <c r="P87" i="5"/>
  <c r="W87" i="5"/>
  <c r="O87" i="5"/>
  <c r="R87" i="5"/>
  <c r="N87" i="5"/>
  <c r="M87" i="5"/>
  <c r="S87" i="5"/>
  <c r="Q12" i="5"/>
  <c r="M13" i="5"/>
  <c r="U13" i="5"/>
  <c r="I14" i="5"/>
  <c r="U14" i="5"/>
  <c r="I15" i="5"/>
  <c r="S15" i="5"/>
  <c r="M19" i="5"/>
  <c r="I20" i="5"/>
  <c r="P22" i="5"/>
  <c r="L23" i="5"/>
  <c r="T23" i="5"/>
  <c r="P24" i="5"/>
  <c r="R26" i="5"/>
  <c r="O27" i="5"/>
  <c r="R32" i="5"/>
  <c r="V32" i="5"/>
  <c r="N33" i="5"/>
  <c r="V33" i="5"/>
  <c r="U33" i="5"/>
  <c r="R34" i="5"/>
  <c r="T34" i="5"/>
  <c r="J34" i="5"/>
  <c r="S34" i="5"/>
  <c r="I34" i="5"/>
  <c r="V34" i="5"/>
  <c r="N40" i="5"/>
  <c r="T42" i="5"/>
  <c r="N43" i="5"/>
  <c r="P43" i="5"/>
  <c r="W43" i="5"/>
  <c r="O43" i="5"/>
  <c r="V43" i="5"/>
  <c r="M43" i="5"/>
  <c r="T43" i="5"/>
  <c r="S44" i="5"/>
  <c r="S46" i="5"/>
  <c r="I47" i="5"/>
  <c r="P47" i="5"/>
  <c r="W47" i="5"/>
  <c r="N47" i="5"/>
  <c r="V47" i="5"/>
  <c r="L47" i="5"/>
  <c r="W53" i="5"/>
  <c r="K54" i="5"/>
  <c r="P55" i="5"/>
  <c r="O59" i="5"/>
  <c r="P63" i="5"/>
  <c r="I66" i="5"/>
  <c r="V66" i="5"/>
  <c r="P67" i="5"/>
  <c r="O70" i="5"/>
  <c r="S72" i="5"/>
  <c r="K72" i="5"/>
  <c r="P72" i="5"/>
  <c r="O72" i="5"/>
  <c r="W72" i="5"/>
  <c r="N72" i="5"/>
  <c r="U72" i="5"/>
  <c r="J74" i="5"/>
  <c r="G74" i="5" s="1"/>
  <c r="T77" i="5"/>
  <c r="J78" i="5"/>
  <c r="T79" i="5"/>
  <c r="J80" i="5"/>
  <c r="T81" i="5"/>
  <c r="J83" i="5"/>
  <c r="T84" i="5"/>
  <c r="J85" i="5"/>
  <c r="T86" i="5"/>
  <c r="J87" i="5"/>
  <c r="W90" i="5"/>
  <c r="O91" i="5"/>
  <c r="N92" i="5"/>
  <c r="V101" i="5"/>
  <c r="S105" i="5"/>
  <c r="U9" i="5"/>
  <c r="S9" i="5"/>
  <c r="Q9" i="5"/>
  <c r="W9" i="5"/>
  <c r="I12" i="5"/>
  <c r="R12" i="5"/>
  <c r="N13" i="5"/>
  <c r="V13" i="5"/>
  <c r="J14" i="5"/>
  <c r="V14" i="5"/>
  <c r="J15" i="5"/>
  <c r="T15" i="5"/>
  <c r="O17" i="5"/>
  <c r="N19" i="5"/>
  <c r="J20" i="5"/>
  <c r="I22" i="5"/>
  <c r="Q22" i="5"/>
  <c r="M23" i="5"/>
  <c r="U23" i="5"/>
  <c r="I24" i="5"/>
  <c r="Q24" i="5"/>
  <c r="U26" i="5"/>
  <c r="P27" i="5"/>
  <c r="R28" i="5"/>
  <c r="T28" i="5"/>
  <c r="I28" i="5"/>
  <c r="U28" i="5"/>
  <c r="Q32" i="5"/>
  <c r="O33" i="5"/>
  <c r="K34" i="5"/>
  <c r="W34" i="5"/>
  <c r="R38" i="5"/>
  <c r="N38" i="5"/>
  <c r="W38" i="5"/>
  <c r="M38" i="5"/>
  <c r="V38" i="5"/>
  <c r="L38" i="5"/>
  <c r="O40" i="5"/>
  <c r="U42" i="5"/>
  <c r="I43" i="5"/>
  <c r="U43" i="5"/>
  <c r="T44" i="5"/>
  <c r="N45" i="5"/>
  <c r="W45" i="5"/>
  <c r="O45" i="5"/>
  <c r="V45" i="5"/>
  <c r="M45" i="5"/>
  <c r="U45" i="5"/>
  <c r="L45" i="5"/>
  <c r="T45" i="5"/>
  <c r="T46" i="5"/>
  <c r="J47" i="5"/>
  <c r="L54" i="5"/>
  <c r="T55" i="5"/>
  <c r="W56" i="5"/>
  <c r="O56" i="5"/>
  <c r="V56" i="5"/>
  <c r="N56" i="5"/>
  <c r="U56" i="5"/>
  <c r="M56" i="5"/>
  <c r="S56" i="5"/>
  <c r="P59" i="5"/>
  <c r="R62" i="5"/>
  <c r="N62" i="5"/>
  <c r="M62" i="5"/>
  <c r="L62" i="5"/>
  <c r="Q63" i="5"/>
  <c r="P64" i="5"/>
  <c r="N64" i="5"/>
  <c r="L64" i="5"/>
  <c r="J64" i="5"/>
  <c r="I64" i="5"/>
  <c r="J66" i="5"/>
  <c r="Q67" i="5"/>
  <c r="W69" i="5"/>
  <c r="O69" i="5"/>
  <c r="G69" i="5" s="1"/>
  <c r="V69" i="5"/>
  <c r="M69" i="5"/>
  <c r="U69" i="5"/>
  <c r="L69" i="5"/>
  <c r="T69" i="5"/>
  <c r="K69" i="5"/>
  <c r="P70" i="5"/>
  <c r="I72" i="5"/>
  <c r="F72" i="5" s="1"/>
  <c r="V72" i="5"/>
  <c r="N74" i="5"/>
  <c r="V77" i="5"/>
  <c r="K78" i="5"/>
  <c r="V79" i="5"/>
  <c r="E79" i="5" s="1"/>
  <c r="K80" i="5"/>
  <c r="V81" i="5"/>
  <c r="K83" i="5"/>
  <c r="G83" i="5" s="1"/>
  <c r="V84" i="5"/>
  <c r="K85" i="5"/>
  <c r="V86" i="5"/>
  <c r="K87" i="5"/>
  <c r="V97" i="5"/>
  <c r="R97" i="5"/>
  <c r="Q97" i="5"/>
  <c r="O97" i="5"/>
  <c r="W97" i="5"/>
  <c r="S97" i="5"/>
  <c r="K97" i="5"/>
  <c r="J12" i="5"/>
  <c r="S12" i="5"/>
  <c r="O13" i="5"/>
  <c r="L14" i="5"/>
  <c r="W14" i="5"/>
  <c r="K15" i="5"/>
  <c r="U15" i="5"/>
  <c r="Q17" i="5"/>
  <c r="Q19" i="5"/>
  <c r="T20" i="5"/>
  <c r="J22" i="5"/>
  <c r="N23" i="5"/>
  <c r="J24" i="5"/>
  <c r="F24" i="5" s="1"/>
  <c r="D24" i="5" s="1"/>
  <c r="R24" i="5"/>
  <c r="V26" i="5"/>
  <c r="Q27" i="5"/>
  <c r="R30" i="5"/>
  <c r="N30" i="5"/>
  <c r="S30" i="5"/>
  <c r="R31" i="5"/>
  <c r="O31" i="5"/>
  <c r="N31" i="5"/>
  <c r="V31" i="5"/>
  <c r="S32" i="5"/>
  <c r="Q33" i="5"/>
  <c r="L34" i="5"/>
  <c r="R36" i="5"/>
  <c r="V36" i="5"/>
  <c r="L36" i="5"/>
  <c r="U36" i="5"/>
  <c r="K36" i="5"/>
  <c r="W36" i="5"/>
  <c r="P40" i="5"/>
  <c r="V42" i="5"/>
  <c r="J43" i="5"/>
  <c r="U44" i="5"/>
  <c r="I45" i="5"/>
  <c r="U46" i="5"/>
  <c r="K47" i="5"/>
  <c r="T50" i="5"/>
  <c r="L50" i="5"/>
  <c r="S50" i="5"/>
  <c r="K50" i="5"/>
  <c r="R50" i="5"/>
  <c r="J50" i="5"/>
  <c r="G50" i="5" s="1"/>
  <c r="V50" i="5"/>
  <c r="P54" i="5"/>
  <c r="U55" i="5"/>
  <c r="F55" i="5" s="1"/>
  <c r="D55" i="5" s="1"/>
  <c r="I56" i="5"/>
  <c r="T56" i="5"/>
  <c r="F56" i="5" s="1"/>
  <c r="Q59" i="5"/>
  <c r="K62" i="5"/>
  <c r="R63" i="5"/>
  <c r="G63" i="5" s="1"/>
  <c r="R64" i="5"/>
  <c r="K66" i="5"/>
  <c r="S67" i="5"/>
  <c r="I69" i="5"/>
  <c r="Q70" i="5"/>
  <c r="E70" i="5" s="1"/>
  <c r="J72" i="5"/>
  <c r="P74" i="5"/>
  <c r="S75" i="5"/>
  <c r="K75" i="5"/>
  <c r="N75" i="5"/>
  <c r="J75" i="5"/>
  <c r="I75" i="5"/>
  <c r="W77" i="5"/>
  <c r="E77" i="5" s="1"/>
  <c r="L78" i="5"/>
  <c r="W79" i="5"/>
  <c r="L80" i="5"/>
  <c r="W81" i="5"/>
  <c r="L83" i="5"/>
  <c r="W84" i="5"/>
  <c r="G84" i="5" s="1"/>
  <c r="L85" i="5"/>
  <c r="W86" i="5"/>
  <c r="G86" i="5" s="1"/>
  <c r="L87" i="5"/>
  <c r="I97" i="5"/>
  <c r="T89" i="5"/>
  <c r="O89" i="5"/>
  <c r="N89" i="5"/>
  <c r="M89" i="5"/>
  <c r="O104" i="5"/>
  <c r="S106" i="5"/>
  <c r="K106" i="5"/>
  <c r="R106" i="5"/>
  <c r="J106" i="5"/>
  <c r="E106" i="5" s="1"/>
  <c r="Q106" i="5"/>
  <c r="I106" i="5"/>
  <c r="V106" i="5"/>
  <c r="O108" i="5"/>
  <c r="S113" i="5"/>
  <c r="P120" i="5"/>
  <c r="T120" i="5"/>
  <c r="K120" i="5"/>
  <c r="S120" i="5"/>
  <c r="J120" i="5"/>
  <c r="R120" i="5"/>
  <c r="I120" i="5"/>
  <c r="O120" i="5"/>
  <c r="I10" i="5"/>
  <c r="Q10" i="5"/>
  <c r="J10" i="5"/>
  <c r="R10" i="5"/>
  <c r="K10" i="5"/>
  <c r="S10" i="5"/>
  <c r="M10" i="5"/>
  <c r="U10" i="5"/>
  <c r="Q125" i="5"/>
  <c r="V113" i="5"/>
  <c r="N113" i="5"/>
  <c r="U113" i="5"/>
  <c r="M113" i="5"/>
  <c r="T113" i="5"/>
  <c r="L113" i="5"/>
  <c r="R113" i="5"/>
  <c r="J113" i="5"/>
  <c r="I113" i="5"/>
  <c r="S104" i="5"/>
  <c r="K104" i="5"/>
  <c r="R104" i="5"/>
  <c r="J104" i="5"/>
  <c r="Q104" i="5"/>
  <c r="I104" i="5"/>
  <c r="G104" i="5" s="1"/>
  <c r="V104" i="5"/>
  <c r="P108" i="5"/>
  <c r="T108" i="5"/>
  <c r="K108" i="5"/>
  <c r="S108" i="5"/>
  <c r="J108" i="5"/>
  <c r="R108" i="5"/>
  <c r="I108" i="5"/>
  <c r="W112" i="5"/>
  <c r="J112" i="5"/>
  <c r="K113" i="5"/>
  <c r="G113" i="5" s="1"/>
  <c r="V125" i="5"/>
  <c r="N125" i="5"/>
  <c r="U125" i="5"/>
  <c r="M125" i="5"/>
  <c r="T125" i="5"/>
  <c r="L125" i="5"/>
  <c r="R125" i="5"/>
  <c r="J125" i="5"/>
  <c r="G125" i="5" s="1"/>
  <c r="W37" i="5"/>
  <c r="T60" i="5"/>
  <c r="V89" i="5"/>
  <c r="V93" i="5"/>
  <c r="O93" i="5"/>
  <c r="J93" i="5"/>
  <c r="I93" i="5"/>
  <c r="L104" i="5"/>
  <c r="E104" i="5" s="1"/>
  <c r="W104" i="5"/>
  <c r="P106" i="5"/>
  <c r="L108" i="5"/>
  <c r="K112" i="5"/>
  <c r="O113" i="5"/>
  <c r="U120" i="5"/>
  <c r="I125" i="5"/>
  <c r="O10" i="5"/>
  <c r="M37" i="5"/>
  <c r="I60" i="5"/>
  <c r="U60" i="5"/>
  <c r="Q65" i="5"/>
  <c r="I65" i="5"/>
  <c r="F65" i="5" s="1"/>
  <c r="R65" i="5"/>
  <c r="W71" i="5"/>
  <c r="O71" i="5"/>
  <c r="Q71" i="5"/>
  <c r="W89" i="5"/>
  <c r="W93" i="5"/>
  <c r="W103" i="5"/>
  <c r="O103" i="5"/>
  <c r="V103" i="5"/>
  <c r="N103" i="5"/>
  <c r="U103" i="5"/>
  <c r="M103" i="5"/>
  <c r="S103" i="5"/>
  <c r="M104" i="5"/>
  <c r="T106" i="5"/>
  <c r="W107" i="5"/>
  <c r="O107" i="5"/>
  <c r="V107" i="5"/>
  <c r="N107" i="5"/>
  <c r="G107" i="5" s="1"/>
  <c r="U107" i="5"/>
  <c r="M107" i="5"/>
  <c r="S107" i="5"/>
  <c r="M108" i="5"/>
  <c r="P113" i="5"/>
  <c r="V120" i="5"/>
  <c r="K125" i="5"/>
  <c r="N10" i="5"/>
  <c r="W35" i="5"/>
  <c r="N37" i="5"/>
  <c r="Q41" i="5"/>
  <c r="J60" i="5"/>
  <c r="V60" i="5"/>
  <c r="J65" i="5"/>
  <c r="S65" i="5"/>
  <c r="I71" i="5"/>
  <c r="G71" i="5" s="1"/>
  <c r="R71" i="5"/>
  <c r="W76" i="5"/>
  <c r="O76" i="5"/>
  <c r="E76" i="5" s="1"/>
  <c r="Q76" i="5"/>
  <c r="I103" i="5"/>
  <c r="E103" i="5" s="1"/>
  <c r="T103" i="5"/>
  <c r="N104" i="5"/>
  <c r="U106" i="5"/>
  <c r="G106" i="5" s="1"/>
  <c r="I107" i="5"/>
  <c r="T107" i="5"/>
  <c r="N108" i="5"/>
  <c r="U110" i="5"/>
  <c r="M110" i="5"/>
  <c r="F110" i="5" s="1"/>
  <c r="D110" i="5" s="1"/>
  <c r="T110" i="5"/>
  <c r="L110" i="5"/>
  <c r="S110" i="5"/>
  <c r="K110" i="5"/>
  <c r="V110" i="5"/>
  <c r="Q113" i="5"/>
  <c r="V123" i="5"/>
  <c r="N123" i="5"/>
  <c r="U123" i="5"/>
  <c r="M123" i="5"/>
  <c r="T123" i="5"/>
  <c r="L123" i="5"/>
  <c r="R123" i="5"/>
  <c r="J123" i="5"/>
  <c r="O125" i="5"/>
  <c r="L10" i="5"/>
  <c r="Q82" i="5"/>
  <c r="I82" i="5"/>
  <c r="S94" i="5"/>
  <c r="O98" i="5"/>
  <c r="O109" i="5"/>
  <c r="W109" i="5"/>
  <c r="O111" i="5"/>
  <c r="W111" i="5"/>
  <c r="E111" i="5" s="1"/>
  <c r="P118" i="5"/>
  <c r="S121" i="5"/>
  <c r="P122" i="5"/>
  <c r="E122" i="5" s="1"/>
  <c r="P124" i="5"/>
  <c r="G124" i="5" s="1"/>
  <c r="W82" i="5"/>
  <c r="O82" i="5"/>
  <c r="S98" i="5"/>
  <c r="P109" i="5"/>
  <c r="P111" i="5"/>
  <c r="T121" i="5"/>
  <c r="V82" i="5"/>
  <c r="E82" i="5" s="1"/>
  <c r="N82" i="5"/>
  <c r="J94" i="5"/>
  <c r="U94" i="5"/>
  <c r="J95" i="5"/>
  <c r="J96" i="5"/>
  <c r="I98" i="5"/>
  <c r="T98" i="5"/>
  <c r="I99" i="5"/>
  <c r="I109" i="5"/>
  <c r="I111" i="5"/>
  <c r="M115" i="5"/>
  <c r="T117" i="5"/>
  <c r="J118" i="5"/>
  <c r="R118" i="5"/>
  <c r="J121" i="5"/>
  <c r="U121" i="5"/>
  <c r="J122" i="5"/>
  <c r="J124" i="5"/>
  <c r="V126" i="5"/>
  <c r="U82" i="5"/>
  <c r="K64" i="5"/>
  <c r="Q64" i="5"/>
  <c r="S64" i="5"/>
  <c r="L9" i="5"/>
  <c r="T9" i="5"/>
  <c r="R9" i="5"/>
  <c r="J9" i="5"/>
  <c r="O9" i="5"/>
  <c r="V9" i="5"/>
  <c r="K9" i="5"/>
  <c r="L75" i="5"/>
  <c r="T75" i="5"/>
  <c r="M75" i="5"/>
  <c r="U75" i="5"/>
  <c r="V75" i="5"/>
  <c r="P75" i="5"/>
  <c r="R75" i="5"/>
  <c r="E75" i="5" s="1"/>
  <c r="T49" i="5"/>
  <c r="M49" i="5"/>
  <c r="U49" i="5"/>
  <c r="V49" i="5"/>
  <c r="O49" i="5"/>
  <c r="W49" i="5"/>
  <c r="P49" i="5"/>
  <c r="I49" i="5"/>
  <c r="Q49" i="5"/>
  <c r="J49" i="5"/>
  <c r="R49" i="5"/>
  <c r="G72" i="5"/>
  <c r="G23" i="5"/>
  <c r="F69" i="5"/>
  <c r="D69" i="5" s="1"/>
  <c r="G122" i="5"/>
  <c r="G22" i="5"/>
  <c r="E17" i="5"/>
  <c r="F11" i="5"/>
  <c r="F22" i="5"/>
  <c r="D22" i="5" s="1"/>
  <c r="G66" i="5"/>
  <c r="E43" i="5"/>
  <c r="E52" i="5"/>
  <c r="E40" i="5"/>
  <c r="G52" i="5"/>
  <c r="F82" i="5"/>
  <c r="G79" i="5"/>
  <c r="E69" i="5"/>
  <c r="F74" i="5"/>
  <c r="D74" i="5" s="1"/>
  <c r="F66" i="5"/>
  <c r="D66" i="5" s="1"/>
  <c r="E54" i="5"/>
  <c r="E72" i="5"/>
  <c r="E10" i="5"/>
  <c r="G105" i="5"/>
  <c r="G17" i="5"/>
  <c r="E23" i="5"/>
  <c r="E74" i="5"/>
  <c r="F83" i="5"/>
  <c r="E85" i="5"/>
  <c r="E22" i="5"/>
  <c r="E66" i="5"/>
  <c r="G76" i="5"/>
  <c r="G85" i="5"/>
  <c r="E63" i="5"/>
  <c r="E83" i="5"/>
  <c r="E87" i="5"/>
  <c r="F87" i="5"/>
  <c r="E81" i="5"/>
  <c r="F81" i="5"/>
  <c r="G81" i="5"/>
  <c r="G87" i="5"/>
  <c r="F85" i="5"/>
  <c r="F52" i="5"/>
  <c r="D52" i="5" s="1"/>
  <c r="E55" i="5"/>
  <c r="G54" i="5"/>
  <c r="F54" i="5"/>
  <c r="D54" i="5" s="1"/>
  <c r="F80" i="5"/>
  <c r="D80" i="5" s="1"/>
  <c r="F76" i="5"/>
  <c r="Q89" i="5"/>
  <c r="R89" i="5"/>
  <c r="K89" i="5"/>
  <c r="S89" i="5"/>
  <c r="L89" i="5"/>
  <c r="F79" i="5"/>
  <c r="G78" i="5"/>
  <c r="E78" i="5"/>
  <c r="F77" i="5"/>
  <c r="F78" i="5"/>
  <c r="D78" i="5" s="1"/>
  <c r="V118" i="5"/>
  <c r="I117" i="5"/>
  <c r="J117" i="5"/>
  <c r="L117" i="5"/>
  <c r="M117" i="5"/>
  <c r="U117" i="5"/>
  <c r="T101" i="5"/>
  <c r="W101" i="5"/>
  <c r="P101" i="5"/>
  <c r="P99" i="5"/>
  <c r="K99" i="5"/>
  <c r="S99" i="5"/>
  <c r="L99" i="5"/>
  <c r="T99" i="5"/>
  <c r="M99" i="5"/>
  <c r="U99" i="5"/>
  <c r="Q99" i="5"/>
  <c r="R99" i="5"/>
  <c r="N99" i="5"/>
  <c r="W98" i="5"/>
  <c r="P98" i="5"/>
  <c r="E98" i="5" s="1"/>
  <c r="Q98" i="5"/>
  <c r="R95" i="5"/>
  <c r="K95" i="5"/>
  <c r="S95" i="5"/>
  <c r="L95" i="5"/>
  <c r="T95" i="5"/>
  <c r="M95" i="5"/>
  <c r="U95" i="5"/>
  <c r="P95" i="5"/>
  <c r="Q95" i="5"/>
  <c r="N95" i="5"/>
  <c r="W94" i="5"/>
  <c r="P94" i="5"/>
  <c r="Q94" i="5"/>
  <c r="K93" i="5"/>
  <c r="S93" i="5"/>
  <c r="Q93" i="5"/>
  <c r="L93" i="5"/>
  <c r="T93" i="5"/>
  <c r="M93" i="5"/>
  <c r="U93" i="5"/>
  <c r="P93" i="5"/>
  <c r="R93" i="5"/>
  <c r="N93" i="5"/>
  <c r="W92" i="5"/>
  <c r="G92" i="5" s="1"/>
  <c r="P91" i="5"/>
  <c r="Q91" i="5"/>
  <c r="R91" i="5"/>
  <c r="K91" i="5"/>
  <c r="S91" i="5"/>
  <c r="L91" i="5"/>
  <c r="T91" i="5"/>
  <c r="M91" i="5"/>
  <c r="U91" i="5"/>
  <c r="N91" i="5"/>
  <c r="P90" i="5"/>
  <c r="Q90" i="5"/>
  <c r="P97" i="5"/>
  <c r="L97" i="5"/>
  <c r="T97" i="5"/>
  <c r="M97" i="5"/>
  <c r="U97" i="5"/>
  <c r="N97" i="5"/>
  <c r="E50" i="5"/>
  <c r="F50" i="5"/>
  <c r="F63" i="5"/>
  <c r="G56" i="5"/>
  <c r="E24" i="5"/>
  <c r="E11" i="5"/>
  <c r="G11" i="5"/>
  <c r="U108" i="5"/>
  <c r="E108" i="5" s="1"/>
  <c r="K16" i="5"/>
  <c r="L16" i="5"/>
  <c r="M16" i="5"/>
  <c r="N16" i="5"/>
  <c r="F23" i="5"/>
  <c r="D23" i="5" s="1"/>
  <c r="R20" i="5"/>
  <c r="S20" i="5"/>
  <c r="K20" i="5"/>
  <c r="L20" i="5"/>
  <c r="M20" i="5"/>
  <c r="O20" i="5"/>
  <c r="I31" i="5"/>
  <c r="P31" i="5"/>
  <c r="J31" i="5"/>
  <c r="P38" i="5"/>
  <c r="I38" i="5"/>
  <c r="E38" i="5" s="1"/>
  <c r="I37" i="5"/>
  <c r="J37" i="5"/>
  <c r="R37" i="5"/>
  <c r="K37" i="5"/>
  <c r="S37" i="5"/>
  <c r="L37" i="5"/>
  <c r="L32" i="5"/>
  <c r="M32" i="5"/>
  <c r="K32" i="5"/>
  <c r="N32" i="5"/>
  <c r="P36" i="5"/>
  <c r="J36" i="5"/>
  <c r="I35" i="5"/>
  <c r="J35" i="5"/>
  <c r="R35" i="5"/>
  <c r="K35" i="5"/>
  <c r="S35" i="5"/>
  <c r="L35" i="5"/>
  <c r="P34" i="5"/>
  <c r="E34" i="5" s="1"/>
  <c r="K33" i="5"/>
  <c r="S33" i="5"/>
  <c r="P33" i="5"/>
  <c r="I33" i="5"/>
  <c r="L33" i="5"/>
  <c r="T33" i="5"/>
  <c r="J33" i="5"/>
  <c r="R33" i="5"/>
  <c r="M33" i="5"/>
  <c r="T32" i="5"/>
  <c r="O32" i="5"/>
  <c r="W32" i="5"/>
  <c r="P32" i="5"/>
  <c r="I32" i="5"/>
  <c r="J32" i="5"/>
  <c r="W30" i="5"/>
  <c r="P30" i="5"/>
  <c r="P29" i="5"/>
  <c r="I29" i="5"/>
  <c r="J29" i="5"/>
  <c r="R29" i="5"/>
  <c r="K29" i="5"/>
  <c r="S29" i="5"/>
  <c r="L29" i="5"/>
  <c r="T29" i="5"/>
  <c r="M29" i="5"/>
  <c r="P28" i="5"/>
  <c r="J28" i="5"/>
  <c r="I27" i="5"/>
  <c r="J27" i="5"/>
  <c r="R27" i="5"/>
  <c r="S27" i="5"/>
  <c r="L27" i="5"/>
  <c r="T27" i="5"/>
  <c r="K27" i="5"/>
  <c r="M27" i="5"/>
  <c r="K26" i="5"/>
  <c r="S26" i="5"/>
  <c r="T26" i="5"/>
  <c r="M26" i="5"/>
  <c r="W26" i="5"/>
  <c r="P26" i="5"/>
  <c r="V16" i="5"/>
  <c r="V20" i="5"/>
  <c r="N20" i="5"/>
  <c r="W20" i="5"/>
  <c r="Q20" i="5"/>
  <c r="V19" i="5"/>
  <c r="W19" i="5"/>
  <c r="O19" i="5"/>
  <c r="R19" i="5"/>
  <c r="U19" i="5"/>
  <c r="O126" i="5"/>
  <c r="W126" i="5"/>
  <c r="P126" i="5"/>
  <c r="I126" i="5"/>
  <c r="Q126" i="5"/>
  <c r="J126" i="5"/>
  <c r="R126" i="5"/>
  <c r="K126" i="5"/>
  <c r="S126" i="5"/>
  <c r="L126" i="5"/>
  <c r="T126" i="5"/>
  <c r="M126" i="5"/>
  <c r="O121" i="5"/>
  <c r="W121" i="5"/>
  <c r="P121" i="5"/>
  <c r="I121" i="5"/>
  <c r="W120" i="5"/>
  <c r="G120" i="5" s="1"/>
  <c r="P119" i="5"/>
  <c r="I119" i="5"/>
  <c r="Q119" i="5"/>
  <c r="J119" i="5"/>
  <c r="R119" i="5"/>
  <c r="K119" i="5"/>
  <c r="S119" i="5"/>
  <c r="L119" i="5"/>
  <c r="T119" i="5"/>
  <c r="M119" i="5"/>
  <c r="U119" i="5"/>
  <c r="N119" i="5"/>
  <c r="V119" i="5"/>
  <c r="O119" i="5"/>
  <c r="M116" i="5"/>
  <c r="U116" i="5"/>
  <c r="O116" i="5"/>
  <c r="W116" i="5"/>
  <c r="P116" i="5"/>
  <c r="I116" i="5"/>
  <c r="Q116" i="5"/>
  <c r="J116" i="5"/>
  <c r="R116" i="5"/>
  <c r="K116" i="5"/>
  <c r="S116" i="5"/>
  <c r="L116" i="5"/>
  <c r="O115" i="5"/>
  <c r="W115" i="5"/>
  <c r="P115" i="5"/>
  <c r="I115" i="5"/>
  <c r="Q115" i="5"/>
  <c r="J115" i="5"/>
  <c r="R115" i="5"/>
  <c r="K115" i="5"/>
  <c r="P112" i="5"/>
  <c r="I112" i="5"/>
  <c r="Q112" i="5"/>
  <c r="R112" i="5"/>
  <c r="S112" i="5"/>
  <c r="L112" i="5"/>
  <c r="T112" i="5"/>
  <c r="M112" i="5"/>
  <c r="U112" i="5"/>
  <c r="N112" i="5"/>
  <c r="V112" i="5"/>
  <c r="O112" i="5"/>
  <c r="F105" i="5"/>
  <c r="F106" i="5"/>
  <c r="F107" i="5"/>
  <c r="E105" i="5"/>
  <c r="F104" i="5"/>
  <c r="F103" i="5"/>
  <c r="N100" i="5"/>
  <c r="V100" i="5"/>
  <c r="P100" i="5"/>
  <c r="J100" i="5"/>
  <c r="R100" i="5"/>
  <c r="K100" i="5"/>
  <c r="S100" i="5"/>
  <c r="L100" i="5"/>
  <c r="T100" i="5"/>
  <c r="M100" i="5"/>
  <c r="F92" i="5"/>
  <c r="P96" i="5"/>
  <c r="I96" i="5"/>
  <c r="Q96" i="5"/>
  <c r="T96" i="5"/>
  <c r="U96" i="5"/>
  <c r="N96" i="5"/>
  <c r="V96" i="5"/>
  <c r="O96" i="5"/>
  <c r="O67" i="5"/>
  <c r="G67" i="5" s="1"/>
  <c r="G65" i="5"/>
  <c r="M64" i="5"/>
  <c r="U64" i="5"/>
  <c r="V64" i="5"/>
  <c r="O64" i="5"/>
  <c r="W64" i="5"/>
  <c r="P58" i="5"/>
  <c r="I58" i="5"/>
  <c r="Q58" i="5"/>
  <c r="J58" i="5"/>
  <c r="R58" i="5"/>
  <c r="K58" i="5"/>
  <c r="S58" i="5"/>
  <c r="L58" i="5"/>
  <c r="T58" i="5"/>
  <c r="M58" i="5"/>
  <c r="U58" i="5"/>
  <c r="N58" i="5"/>
  <c r="V58" i="5"/>
  <c r="O58" i="5"/>
  <c r="W58" i="5"/>
  <c r="S60" i="5"/>
  <c r="X5" i="5"/>
  <c r="O62" i="5"/>
  <c r="W62" i="5"/>
  <c r="P62" i="5"/>
  <c r="I62" i="5"/>
  <c r="Q62" i="5"/>
  <c r="J62" i="5"/>
  <c r="P61" i="5"/>
  <c r="I61" i="5"/>
  <c r="Q61" i="5"/>
  <c r="J61" i="5"/>
  <c r="R61" i="5"/>
  <c r="K61" i="5"/>
  <c r="S61" i="5"/>
  <c r="L61" i="5"/>
  <c r="T61" i="5"/>
  <c r="M61" i="5"/>
  <c r="U61" i="5"/>
  <c r="N61" i="5"/>
  <c r="W60" i="5"/>
  <c r="P60" i="5"/>
  <c r="Q60" i="5"/>
  <c r="X6" i="5"/>
  <c r="P53" i="5"/>
  <c r="I53" i="5"/>
  <c r="Q53" i="5"/>
  <c r="J53" i="5"/>
  <c r="R53" i="5"/>
  <c r="K53" i="5"/>
  <c r="E41" i="5"/>
  <c r="F41" i="5"/>
  <c r="F45" i="5"/>
  <c r="E45" i="5"/>
  <c r="F43" i="5"/>
  <c r="G43" i="5"/>
  <c r="G45" i="5"/>
  <c r="I42" i="5"/>
  <c r="I44" i="5"/>
  <c r="I46" i="5"/>
  <c r="Z7" i="5"/>
  <c r="J42" i="5"/>
  <c r="J44" i="5"/>
  <c r="J46" i="5"/>
  <c r="M47" i="5"/>
  <c r="K42" i="5"/>
  <c r="K44" i="5"/>
  <c r="G41" i="5"/>
  <c r="F40" i="5"/>
  <c r="L42" i="5"/>
  <c r="L44" i="5"/>
  <c r="L46" i="5"/>
  <c r="O47" i="5"/>
  <c r="K46" i="5"/>
  <c r="M42" i="5"/>
  <c r="M44" i="5"/>
  <c r="M46" i="5"/>
  <c r="N46" i="5"/>
  <c r="G40" i="5"/>
  <c r="Z5" i="5"/>
  <c r="P19" i="5"/>
  <c r="K19" i="5"/>
  <c r="S19" i="5"/>
  <c r="L19" i="5"/>
  <c r="F17" i="5"/>
  <c r="D17" i="5" s="1"/>
  <c r="O16" i="5"/>
  <c r="P16" i="5"/>
  <c r="I16" i="5"/>
  <c r="Q16" i="5"/>
  <c r="X7" i="5"/>
  <c r="J16" i="5"/>
  <c r="Y6" i="5"/>
  <c r="Z6" i="5"/>
  <c r="Y5" i="5"/>
  <c r="O15" i="5"/>
  <c r="F15" i="5" s="1"/>
  <c r="AA6" i="5"/>
  <c r="P14" i="5"/>
  <c r="K14" i="5"/>
  <c r="M14" i="5"/>
  <c r="F13" i="5"/>
  <c r="E12" i="5"/>
  <c r="F12" i="5"/>
  <c r="G13" i="5"/>
  <c r="E13" i="5"/>
  <c r="H7" i="5"/>
  <c r="G12" i="5"/>
  <c r="Y7" i="5"/>
  <c r="AA5" i="5"/>
  <c r="G59" i="5"/>
  <c r="AA7" i="5"/>
  <c r="E59" i="5"/>
  <c r="F59" i="5"/>
  <c r="H6" i="5"/>
  <c r="H5" i="5"/>
  <c r="E65" i="5" l="1"/>
  <c r="F86" i="5"/>
  <c r="D86" i="5" s="1"/>
  <c r="G80" i="5"/>
  <c r="E92" i="5"/>
  <c r="E90" i="5"/>
  <c r="G101" i="5"/>
  <c r="E118" i="5"/>
  <c r="G70" i="5"/>
  <c r="E107" i="5"/>
  <c r="F125" i="5"/>
  <c r="G123" i="5"/>
  <c r="G108" i="5"/>
  <c r="F75" i="5"/>
  <c r="E86" i="5"/>
  <c r="G77" i="5"/>
  <c r="F122" i="5"/>
  <c r="F70" i="5"/>
  <c r="G24" i="5"/>
  <c r="G75" i="5"/>
  <c r="F124" i="5"/>
  <c r="D124" i="5" s="1"/>
  <c r="F111" i="5"/>
  <c r="G103" i="5"/>
  <c r="E109" i="5"/>
  <c r="G82" i="5"/>
  <c r="G110" i="5"/>
  <c r="F71" i="5"/>
  <c r="D71" i="5" s="1"/>
  <c r="E84" i="5"/>
  <c r="E113" i="5"/>
  <c r="G10" i="5"/>
  <c r="E56" i="5"/>
  <c r="F108" i="5"/>
  <c r="D108" i="5" s="1"/>
  <c r="F109" i="5"/>
  <c r="F10" i="5"/>
  <c r="D10" i="5" s="1"/>
  <c r="E80" i="5"/>
  <c r="E71" i="5"/>
  <c r="W5" i="5"/>
  <c r="F84" i="5"/>
  <c r="D84" i="5" s="1"/>
  <c r="F113" i="5"/>
  <c r="E9" i="5"/>
  <c r="F90" i="5"/>
  <c r="G109" i="5"/>
  <c r="G55" i="5"/>
  <c r="E125" i="5"/>
  <c r="D125" i="5" s="1"/>
  <c r="W7" i="5"/>
  <c r="J5" i="5"/>
  <c r="Q7" i="5"/>
  <c r="G90" i="5"/>
  <c r="E101" i="5"/>
  <c r="E123" i="5"/>
  <c r="E124" i="5"/>
  <c r="G98" i="5"/>
  <c r="F123" i="5"/>
  <c r="G111" i="5"/>
  <c r="E110" i="5"/>
  <c r="R7" i="5"/>
  <c r="F9" i="5"/>
  <c r="G9" i="5"/>
  <c r="F49" i="5"/>
  <c r="D49" i="5" s="1"/>
  <c r="W6" i="5"/>
  <c r="D63" i="5"/>
  <c r="G49" i="5"/>
  <c r="G51" i="5" s="1"/>
  <c r="D72" i="5"/>
  <c r="E49" i="5"/>
  <c r="E51" i="5" s="1"/>
  <c r="N7" i="5"/>
  <c r="D83" i="5"/>
  <c r="F30" i="5"/>
  <c r="D30" i="5" s="1"/>
  <c r="G73" i="5"/>
  <c r="F98" i="5"/>
  <c r="D98" i="5" s="1"/>
  <c r="E30" i="5"/>
  <c r="G30" i="5"/>
  <c r="F94" i="5"/>
  <c r="G118" i="5"/>
  <c r="F118" i="5"/>
  <c r="V5" i="5"/>
  <c r="E64" i="5"/>
  <c r="F101" i="5"/>
  <c r="D101" i="5" s="1"/>
  <c r="E97" i="5"/>
  <c r="F91" i="5"/>
  <c r="F20" i="5"/>
  <c r="S5" i="5"/>
  <c r="R5" i="5"/>
  <c r="E89" i="5"/>
  <c r="G25" i="5"/>
  <c r="R6" i="5"/>
  <c r="D105" i="5"/>
  <c r="E99" i="5"/>
  <c r="Q6" i="5"/>
  <c r="Q5" i="5"/>
  <c r="E94" i="5"/>
  <c r="G60" i="5"/>
  <c r="E91" i="5"/>
  <c r="D82" i="5"/>
  <c r="G94" i="5"/>
  <c r="G91" i="5"/>
  <c r="F100" i="5"/>
  <c r="E115" i="5"/>
  <c r="F67" i="5"/>
  <c r="E15" i="5"/>
  <c r="E67" i="5"/>
  <c r="F47" i="5"/>
  <c r="N6" i="5"/>
  <c r="F14" i="5"/>
  <c r="E20" i="5"/>
  <c r="G95" i="5"/>
  <c r="E46" i="5"/>
  <c r="E44" i="5"/>
  <c r="E112" i="5"/>
  <c r="G26" i="5"/>
  <c r="G93" i="5"/>
  <c r="E93" i="5"/>
  <c r="F44" i="5"/>
  <c r="F115" i="5"/>
  <c r="G20" i="5"/>
  <c r="D9" i="5"/>
  <c r="D85" i="5"/>
  <c r="E100" i="5"/>
  <c r="G126" i="5"/>
  <c r="F95" i="5"/>
  <c r="D76" i="5"/>
  <c r="E119" i="5"/>
  <c r="F93" i="5"/>
  <c r="F42" i="5"/>
  <c r="F126" i="5"/>
  <c r="E26" i="5"/>
  <c r="D77" i="5"/>
  <c r="D113" i="5"/>
  <c r="D41" i="5"/>
  <c r="D122" i="5"/>
  <c r="E28" i="5"/>
  <c r="G58" i="5"/>
  <c r="D65" i="5"/>
  <c r="D104" i="5"/>
  <c r="F116" i="5"/>
  <c r="E36" i="5"/>
  <c r="E25" i="5"/>
  <c r="F73" i="5"/>
  <c r="D70" i="5"/>
  <c r="D59" i="5"/>
  <c r="D106" i="5"/>
  <c r="D11" i="5"/>
  <c r="E121" i="5"/>
  <c r="E117" i="5"/>
  <c r="D123" i="5"/>
  <c r="D79" i="5"/>
  <c r="D111" i="5"/>
  <c r="F27" i="5"/>
  <c r="D56" i="5"/>
  <c r="G117" i="5"/>
  <c r="E32" i="5"/>
  <c r="G37" i="5"/>
  <c r="D75" i="5"/>
  <c r="D87" i="5"/>
  <c r="D81" i="5"/>
  <c r="G88" i="5"/>
  <c r="G89" i="5"/>
  <c r="F89" i="5"/>
  <c r="D89" i="5" s="1"/>
  <c r="F88" i="5"/>
  <c r="E88" i="5"/>
  <c r="F117" i="5"/>
  <c r="D117" i="5" s="1"/>
  <c r="G99" i="5"/>
  <c r="F99" i="5"/>
  <c r="D99" i="5" s="1"/>
  <c r="U5" i="5"/>
  <c r="E95" i="5"/>
  <c r="U7" i="5"/>
  <c r="P6" i="5"/>
  <c r="U6" i="5"/>
  <c r="M7" i="5"/>
  <c r="D92" i="5"/>
  <c r="G97" i="5"/>
  <c r="F97" i="5"/>
  <c r="D97" i="5" s="1"/>
  <c r="D50" i="5"/>
  <c r="E73" i="5"/>
  <c r="M5" i="5"/>
  <c r="O7" i="5"/>
  <c r="V6" i="5"/>
  <c r="M6" i="5"/>
  <c r="F25" i="5"/>
  <c r="P7" i="5"/>
  <c r="V7" i="5"/>
  <c r="K6" i="5"/>
  <c r="E31" i="5"/>
  <c r="F31" i="5"/>
  <c r="G31" i="5"/>
  <c r="G38" i="5"/>
  <c r="F38" i="5"/>
  <c r="E37" i="5"/>
  <c r="F37" i="5"/>
  <c r="L6" i="5"/>
  <c r="O6" i="5"/>
  <c r="T6" i="5"/>
  <c r="G36" i="5"/>
  <c r="F36" i="5"/>
  <c r="E35" i="5"/>
  <c r="G35" i="5"/>
  <c r="F35" i="5"/>
  <c r="F34" i="5"/>
  <c r="G34" i="5"/>
  <c r="T7" i="5"/>
  <c r="E33" i="5"/>
  <c r="F33" i="5"/>
  <c r="J6" i="5"/>
  <c r="G33" i="5"/>
  <c r="G32" i="5"/>
  <c r="F32" i="5"/>
  <c r="L7" i="5"/>
  <c r="E29" i="5"/>
  <c r="F29" i="5"/>
  <c r="G29" i="5"/>
  <c r="G28" i="5"/>
  <c r="F28" i="5"/>
  <c r="G27" i="5"/>
  <c r="T5" i="5"/>
  <c r="L5" i="5"/>
  <c r="E27" i="5"/>
  <c r="F26" i="5"/>
  <c r="O5" i="5"/>
  <c r="J7" i="5"/>
  <c r="K7" i="5"/>
  <c r="E126" i="5"/>
  <c r="G121" i="5"/>
  <c r="F121" i="5"/>
  <c r="F120" i="5"/>
  <c r="E120" i="5"/>
  <c r="F119" i="5"/>
  <c r="G119" i="5"/>
  <c r="G116" i="5"/>
  <c r="E116" i="5"/>
  <c r="G115" i="5"/>
  <c r="F112" i="5"/>
  <c r="G112" i="5"/>
  <c r="G114" i="5" s="1"/>
  <c r="D107" i="5"/>
  <c r="X8" i="5"/>
  <c r="D103" i="5"/>
  <c r="G100" i="5"/>
  <c r="P5" i="5"/>
  <c r="D90" i="5"/>
  <c r="E96" i="5"/>
  <c r="F96" i="5"/>
  <c r="G96" i="5"/>
  <c r="G64" i="5"/>
  <c r="F64" i="5"/>
  <c r="D64" i="5" s="1"/>
  <c r="F58" i="5"/>
  <c r="E58" i="5"/>
  <c r="Z8" i="5"/>
  <c r="E61" i="5"/>
  <c r="I5" i="5"/>
  <c r="F62" i="5"/>
  <c r="G62" i="5"/>
  <c r="E62" i="5"/>
  <c r="F61" i="5"/>
  <c r="G61" i="5"/>
  <c r="E60" i="5"/>
  <c r="F60" i="5"/>
  <c r="G53" i="5"/>
  <c r="G57" i="5" s="1"/>
  <c r="E53" i="5"/>
  <c r="E57" i="5" s="1"/>
  <c r="F53" i="5"/>
  <c r="D43" i="5"/>
  <c r="D45" i="5"/>
  <c r="N5" i="5"/>
  <c r="G47" i="5"/>
  <c r="E42" i="5"/>
  <c r="E47" i="5"/>
  <c r="G42" i="5"/>
  <c r="G46" i="5"/>
  <c r="G44" i="5"/>
  <c r="F46" i="5"/>
  <c r="K5" i="5"/>
  <c r="D40" i="5"/>
  <c r="AA8" i="5"/>
  <c r="S7" i="5"/>
  <c r="S6" i="5"/>
  <c r="F19" i="5"/>
  <c r="G19" i="5"/>
  <c r="Y8" i="5"/>
  <c r="E19" i="5"/>
  <c r="E16" i="5"/>
  <c r="I7" i="5"/>
  <c r="G16" i="5"/>
  <c r="F16" i="5"/>
  <c r="D16" i="5" s="1"/>
  <c r="I6" i="5"/>
  <c r="G15" i="5"/>
  <c r="E14" i="5"/>
  <c r="G14" i="5"/>
  <c r="D13" i="5"/>
  <c r="H8" i="5"/>
  <c r="D12" i="5"/>
  <c r="D109" i="5" l="1"/>
  <c r="E114" i="5"/>
  <c r="W8" i="5"/>
  <c r="J8" i="5"/>
  <c r="F51" i="5"/>
  <c r="D93" i="5"/>
  <c r="D20" i="5"/>
  <c r="R8" i="5"/>
  <c r="V8" i="5"/>
  <c r="S8" i="5"/>
  <c r="Q8" i="5"/>
  <c r="D15" i="5"/>
  <c r="D118" i="5"/>
  <c r="N8" i="5"/>
  <c r="D94" i="5"/>
  <c r="D91" i="5"/>
  <c r="D36" i="5"/>
  <c r="E21" i="5"/>
  <c r="G21" i="5"/>
  <c r="F48" i="5"/>
  <c r="D28" i="5"/>
  <c r="D44" i="5"/>
  <c r="D100" i="5"/>
  <c r="D67" i="5"/>
  <c r="D116" i="5"/>
  <c r="D126" i="5"/>
  <c r="D47" i="5"/>
  <c r="D95" i="5"/>
  <c r="D34" i="5"/>
  <c r="D60" i="5"/>
  <c r="D119" i="5"/>
  <c r="D112" i="5"/>
  <c r="D121" i="5"/>
  <c r="D27" i="5"/>
  <c r="D31" i="5"/>
  <c r="D61" i="5"/>
  <c r="D14" i="5"/>
  <c r="F102" i="5"/>
  <c r="D35" i="5"/>
  <c r="D37" i="5"/>
  <c r="D38" i="5"/>
  <c r="D29" i="5"/>
  <c r="D58" i="5"/>
  <c r="E102" i="5"/>
  <c r="G48" i="5"/>
  <c r="D32" i="5"/>
  <c r="U8" i="5"/>
  <c r="P8" i="5"/>
  <c r="M8" i="5"/>
  <c r="L8" i="5"/>
  <c r="K8" i="5"/>
  <c r="T8" i="5"/>
  <c r="O8" i="5"/>
  <c r="D33" i="5"/>
  <c r="G39" i="5"/>
  <c r="E39" i="5"/>
  <c r="F39" i="5"/>
  <c r="D26" i="5"/>
  <c r="D120" i="5"/>
  <c r="F127" i="5"/>
  <c r="G127" i="5"/>
  <c r="E127" i="5"/>
  <c r="D115" i="5"/>
  <c r="F114" i="5"/>
  <c r="G102" i="5"/>
  <c r="D96" i="5"/>
  <c r="I8" i="5"/>
  <c r="E68" i="5"/>
  <c r="G68" i="5"/>
  <c r="D62" i="5"/>
  <c r="F68" i="5"/>
  <c r="F57" i="5"/>
  <c r="D53" i="5"/>
  <c r="E48" i="5"/>
  <c r="D46" i="5"/>
  <c r="D42" i="5"/>
  <c r="F21" i="5"/>
  <c r="D19" i="5"/>
  <c r="F18" i="5"/>
  <c r="G18" i="5"/>
  <c r="E18" i="5"/>
  <c r="E2" i="5" l="1"/>
  <c r="AC8" i="5"/>
</calcChain>
</file>

<file path=xl/sharedStrings.xml><?xml version="1.0" encoding="utf-8"?>
<sst xmlns="http://schemas.openxmlformats.org/spreadsheetml/2006/main" count="2531" uniqueCount="544">
  <si>
    <t>Visite initiale</t>
  </si>
  <si>
    <t>N° page</t>
  </si>
  <si>
    <t>Titre de la page</t>
  </si>
  <si>
    <t>URL</t>
  </si>
  <si>
    <t>Commentaires</t>
  </si>
  <si>
    <t>P01</t>
  </si>
  <si>
    <t>Accueil</t>
  </si>
  <si>
    <t>P02</t>
  </si>
  <si>
    <t>P03</t>
  </si>
  <si>
    <t>P04</t>
  </si>
  <si>
    <t>P05</t>
  </si>
  <si>
    <t>P06</t>
  </si>
  <si>
    <t>P07</t>
  </si>
  <si>
    <t>P08</t>
  </si>
  <si>
    <t>P09</t>
  </si>
  <si>
    <t>P10</t>
  </si>
  <si>
    <t>P11</t>
  </si>
  <si>
    <t>P12</t>
  </si>
  <si>
    <t>P13</t>
  </si>
  <si>
    <t>P14</t>
  </si>
  <si>
    <t>P15</t>
  </si>
  <si>
    <t>P16</t>
  </si>
  <si>
    <t>Images</t>
  </si>
  <si>
    <t>Cadres</t>
  </si>
  <si>
    <t>Couleurs</t>
  </si>
  <si>
    <t>Multimédia</t>
  </si>
  <si>
    <t>Tableaux</t>
  </si>
  <si>
    <t>Liens</t>
  </si>
  <si>
    <t>Scripts</t>
  </si>
  <si>
    <t>Éléments obligatoires</t>
  </si>
  <si>
    <t>Présentation</t>
  </si>
  <si>
    <t>Formulaires</t>
  </si>
  <si>
    <t>Navigation</t>
  </si>
  <si>
    <t>Consultation</t>
  </si>
  <si>
    <t>C</t>
  </si>
  <si>
    <t>NC</t>
  </si>
  <si>
    <t>NA</t>
  </si>
  <si>
    <t>Thématiques</t>
  </si>
  <si>
    <t>1.1</t>
  </si>
  <si>
    <t>Chaque image porteuse d’information a-t-elle une alternative textuelle ?</t>
  </si>
  <si>
    <t>1.2</t>
  </si>
  <si>
    <t>Chaque image de décoration est-elle correctement ignorée par les technologies d’assistance ?</t>
  </si>
  <si>
    <t>1.3</t>
  </si>
  <si>
    <t>Pour chaque image porteuse d'information ayant une alternative textuelle, cette alternative est-elle pertinente (hors cas particuliers) ?</t>
  </si>
  <si>
    <t>1.4</t>
  </si>
  <si>
    <t>Pour chaque image utilisée comme CAPTCHA ou comme image-test, ayant une alternative textuelle, cette alternative permet-elle d’identifier la nature et la fonction de l’image ?</t>
  </si>
  <si>
    <t>1.5</t>
  </si>
  <si>
    <t>Pour chaque image utilisée comme CAPTCHA, une solution d’accès alternatif au contenu ou à la fonction du CAPTCHA est-elle présente ?</t>
  </si>
  <si>
    <t>1.6</t>
  </si>
  <si>
    <t>Chaque image porteuse d’information a-t-elle, si nécessaire, une description détaillée ?</t>
  </si>
  <si>
    <t>1.7</t>
  </si>
  <si>
    <t>Pour chaque image porteuse d’information ayant une description détaillée, cette description est-elle pertinente ?</t>
  </si>
  <si>
    <t>1.8</t>
  </si>
  <si>
    <t>Chaque image texte porteuse d’information, en l’absence d’un mécanisme de remplacement, doit si possible être remplacée par du texte stylé. Cette règle est-elle respectée (hors cas particuliers) ?</t>
  </si>
  <si>
    <t>1.9</t>
  </si>
  <si>
    <t>Chaque légende d’image est-elle, si nécessaire, correctement reliée à l’image correspondante ?</t>
  </si>
  <si>
    <t>2.1</t>
  </si>
  <si>
    <t>Chaque cadre a-t-il un titre de cadre ?</t>
  </si>
  <si>
    <t>2.2</t>
  </si>
  <si>
    <t>Pour chaque cadre ayant un titre de cadre, ce titre de cadre est-il pertinent ?</t>
  </si>
  <si>
    <t>3.1</t>
  </si>
  <si>
    <t>Dans chaque page web, l’information ne doit pas être donnée uniquement par la couleur. Cette règle est-elle respectée ?</t>
  </si>
  <si>
    <t>3.2</t>
  </si>
  <si>
    <t>Dans chaque page web, le contraste entre la couleur du texte et la couleur de son arrière-plan est-il suffisamment élevé (hors cas particuliers) ?</t>
  </si>
  <si>
    <t>3.3</t>
  </si>
  <si>
    <t>Dans chaque page web, les couleurs utilisées dans les composants d’interface ou les éléments graphiques porteurs d’informations sont-elles suffisamment contrastées (hors cas particuliers) ?</t>
  </si>
  <si>
    <t>4.1</t>
  </si>
  <si>
    <t>Chaque média temporel pré-enregistré a-t-il, si nécessaire, une transcription textuelle ou une audiodescription (hors cas particuliers) ?</t>
  </si>
  <si>
    <t>4.2</t>
  </si>
  <si>
    <t>Pour chaque média temporel pré-enregistré ayant une transcription textuelle ou une audiodescription synchronisée, celles-ci sont-elles pertinentes (hors cas particuliers) ?</t>
  </si>
  <si>
    <t>4.3</t>
  </si>
  <si>
    <t>Chaque média temporel synchronisé pré-enregistré a-t-il, si nécessaire, des sous-titres synchronisés (hors cas particuliers) ?</t>
  </si>
  <si>
    <t>4.4</t>
  </si>
  <si>
    <t>Pour chaque média temporel synchronisé pré-enregistré ayant des sous-titres synchronisés, ces sous-titres sont-ils pertinents ?</t>
  </si>
  <si>
    <t>4.5</t>
  </si>
  <si>
    <t>Chaque média temporel pré-enregistré a-t-il, si nécessaire, une audiodescription synchronisée (hors cas particuliers) ?</t>
  </si>
  <si>
    <t>4.6</t>
  </si>
  <si>
    <t>Pour chaque média temporel pré-enregistré ayant une audiodescription synchronisée, celle-ci est-elle pertinente ?</t>
  </si>
  <si>
    <t>4.7</t>
  </si>
  <si>
    <t>Chaque média temporel est-il clairement identifiable (hors cas particuliers) ?</t>
  </si>
  <si>
    <t>4.8</t>
  </si>
  <si>
    <t>Chaque média non temporel a-t-il, si nécessaire, une alternative (hors cas particuliers) ?</t>
  </si>
  <si>
    <t>4.9</t>
  </si>
  <si>
    <t>Pour chaque média non temporel ayant une alternative, cette alternative est-elle pertinente ?</t>
  </si>
  <si>
    <t>4.10</t>
  </si>
  <si>
    <t>Chaque son déclenché automatiquement est-il contrôlable par l’utilisateur ?</t>
  </si>
  <si>
    <t>4.11</t>
  </si>
  <si>
    <t>La consultation de chaque média temporel est-elle, si nécessaire, contrôlable par le clavier et tout dispositif de pointage ?</t>
  </si>
  <si>
    <t>4.12</t>
  </si>
  <si>
    <t>La consultation de chaque média non temporel est-elle contrôlable par le clavier et tout dispositif de pointage ?</t>
  </si>
  <si>
    <t>4.13</t>
  </si>
  <si>
    <t>Chaque média temporel et non temporel est-il compatible avec les technologies d’assistance (hors cas particuliers) ?</t>
  </si>
  <si>
    <t>5.1</t>
  </si>
  <si>
    <t>Chaque tableau de données complexe a-t-il un résumé ?</t>
  </si>
  <si>
    <t>5.2</t>
  </si>
  <si>
    <t>Pour chaque tableau de données complexe ayant un résumé, celui-ci est-il pertinent ?</t>
  </si>
  <si>
    <t>5.3</t>
  </si>
  <si>
    <t>Pour chaque tableau de mise en forme, le contenu linéarisé reste-t-il compréhensible (hors cas particuliers) ?</t>
  </si>
  <si>
    <t>5.4</t>
  </si>
  <si>
    <t>Pour chaque tableau de données ayant un titre, le titre est-il correctement associé au tableau de données ?</t>
  </si>
  <si>
    <t>5.5</t>
  </si>
  <si>
    <t>Pour chaque tableau de données ayant un titre, celui-ci est-il pertinent ?</t>
  </si>
  <si>
    <t>5.6</t>
  </si>
  <si>
    <t>Pour chaque tableau de données, chaque en-tête de colonnes et chaque en-tête de lignes sont-ils correctement déclarés ?</t>
  </si>
  <si>
    <t>5.7</t>
  </si>
  <si>
    <t>Pour chaque tableau de données, la technique appropriée permettant d’associer chaque cellule avec ses en-têtes est-elle utilisée (hors cas particuliers) ?</t>
  </si>
  <si>
    <t>5.8</t>
  </si>
  <si>
    <t>Chaque tableau de mise en forme ne doit pas utiliser d’éléments propres aux tableaux de données. Cette règle est-elle respectée ?</t>
  </si>
  <si>
    <t>6.1</t>
  </si>
  <si>
    <t>Chaque lien est-il explicite (hors cas particuliers) ?</t>
  </si>
  <si>
    <t>6.2</t>
  </si>
  <si>
    <t>7.1</t>
  </si>
  <si>
    <t>Chaque script est-il, si nécessaire, compatible avec les technologies d’assistance ?</t>
  </si>
  <si>
    <t>7.2</t>
  </si>
  <si>
    <t>Pour chaque script ayant une alternative, cette alternative est-elle pertinente ?</t>
  </si>
  <si>
    <t>7.3</t>
  </si>
  <si>
    <t>Chaque script est-il contrôlable par le clavier et par tout dispositif de pointage (hors cas particuliers) ?</t>
  </si>
  <si>
    <t>7.4</t>
  </si>
  <si>
    <t>Pour chaque script qui initie un changement de contexte, l’utilisateur est-il averti ou en a-t-il le contrôle ?</t>
  </si>
  <si>
    <t>7.5</t>
  </si>
  <si>
    <t>Dans chaque page web, les messages de statut sont-ils correctement restitués par les technologies d’assistance ?</t>
  </si>
  <si>
    <t>8.1</t>
  </si>
  <si>
    <t>Chaque page web est-elle définie par un type de document ?</t>
  </si>
  <si>
    <t>8.2</t>
  </si>
  <si>
    <t>8.3</t>
  </si>
  <si>
    <t>Dans chaque page web, la langue par défaut est-elle présente ?</t>
  </si>
  <si>
    <t>8.4</t>
  </si>
  <si>
    <t>Pour chaque page web ayant une langue par défaut, le code de langue est-il pertinent ?</t>
  </si>
  <si>
    <t>8.5</t>
  </si>
  <si>
    <t>Chaque page web a-t-elle un titre de page ?</t>
  </si>
  <si>
    <t>8.6</t>
  </si>
  <si>
    <t>Pour chaque page web ayant un titre de page, ce titre est-il pertinent ?</t>
  </si>
  <si>
    <t>8.7</t>
  </si>
  <si>
    <t>Dans chaque page web, chaque changement de langue est-il indiqué dans le code source (hors cas particuliers) ?</t>
  </si>
  <si>
    <t>8.8</t>
  </si>
  <si>
    <t>Dans chaque page web, le code de langue de chaque changement de langue est-il valide et pertinent ?</t>
  </si>
  <si>
    <t>8.9</t>
  </si>
  <si>
    <t>Dans chaque page web, les balises ne doivent pas être utilisées uniquement à des fins de présentation. Cette règle est-elle respectée ?</t>
  </si>
  <si>
    <t>8.10</t>
  </si>
  <si>
    <t>Dans chaque page web, les changements du sens de lecture sont-ils signalés ?</t>
  </si>
  <si>
    <t>Structure</t>
  </si>
  <si>
    <t>9.1</t>
  </si>
  <si>
    <t>Dans chaque page web, l’information est-elle structurée par l’utilisation appropriée de titres ?</t>
  </si>
  <si>
    <t>9.2</t>
  </si>
  <si>
    <t>Dans chaque page web, la structure du document est-elle cohérente (hors cas particuliers) ?</t>
  </si>
  <si>
    <t>9.3</t>
  </si>
  <si>
    <t>Dans chaque page web, chaque liste est-elle correctement structurée ?</t>
  </si>
  <si>
    <t>9.4</t>
  </si>
  <si>
    <t>Dans chaque page web, chaque citation est-elle correctement indiquée ?</t>
  </si>
  <si>
    <t>10.1</t>
  </si>
  <si>
    <t>Dans le site web, des feuilles de styles sont-elles utilisées pour contrôler la présentation de l’information ?</t>
  </si>
  <si>
    <t>10.2</t>
  </si>
  <si>
    <t>10.3</t>
  </si>
  <si>
    <t>Dans chaque page web, l’information reste-t-elle compréhensible lorsque les feuilles de styles sont désactivées ?</t>
  </si>
  <si>
    <t>10.4</t>
  </si>
  <si>
    <t>Dans chaque page web, le texte reste-t-il lisible lorsque la taille des caractères est augmentée jusqu’à 200%, au moins (hors cas particuliers) ?</t>
  </si>
  <si>
    <t>10.5</t>
  </si>
  <si>
    <t>Dans chaque page web, les déclarations CSS de couleurs de fond d’élément et de police sont-elles correctement utilisées ?</t>
  </si>
  <si>
    <t>10.6</t>
  </si>
  <si>
    <t>Dans chaque page web, chaque lien dont la nature n’est pas évidente est-il visible par rapport au texte environnant ?</t>
  </si>
  <si>
    <t>10.7</t>
  </si>
  <si>
    <t>Dans chaque page web, pour chaque élément recevant le focus, la prise de focus est-elle visible ?</t>
  </si>
  <si>
    <t>10.8</t>
  </si>
  <si>
    <t>Pour chaque page web, les contenus cachés ont-ils vocation à être ignorés par les technologies d’assistance ?</t>
  </si>
  <si>
    <t>10.9</t>
  </si>
  <si>
    <t>Dans chaque page web, l’information ne doit pas être donnée uniquement par la forme, taille ou position. Cette règle est-elle respectée ?</t>
  </si>
  <si>
    <t>10.10</t>
  </si>
  <si>
    <t>Dans chaque page web, l’information ne doit pas être donnée par la forme, taille ou position uniquement. Cette règle est-elle implémentée de façon pertinente ?</t>
  </si>
  <si>
    <t>10.11</t>
  </si>
  <si>
    <t>10.12</t>
  </si>
  <si>
    <t>Dans chaque page web, les propriétés d’espacement du texte peuvent-elles être redéfinies par l’utilisateur sans perte de contenu ou de fonctionnalité (hors cas particuliers) ?</t>
  </si>
  <si>
    <t>10.13</t>
  </si>
  <si>
    <t>Dans chaque page web, les contenus additionnels apparaissant à la prise de focus ou au survol d’un composant d’interface sont-ils contrôlables par l’utilisateur (hors cas particuliers) ?</t>
  </si>
  <si>
    <t>10.14</t>
  </si>
  <si>
    <t>Dans chaque page web, les contenus additionnels apparaissant via les styles CSS uniquement peuvent-ils être rendus visibles au clavier et par tout dispositif de pointage ?</t>
  </si>
  <si>
    <t>11.1</t>
  </si>
  <si>
    <t>Chaque champ de formulaire a-t-il une étiquette ?</t>
  </si>
  <si>
    <t>11.2</t>
  </si>
  <si>
    <t>Chaque étiquette associée à un champ de formulaire est-elle pertinente (hors cas particuliers) ?</t>
  </si>
  <si>
    <t>11.3</t>
  </si>
  <si>
    <t>Dans chaque formulaire, chaque étiquette associée à un champ de formulaire ayant la même fonction et répété plusieurs fois dans une même page ou dans un ensemble de pages est-elle cohérente ?</t>
  </si>
  <si>
    <t>11.4</t>
  </si>
  <si>
    <t>Dans chaque formulaire, chaque étiquette de champ et son champ associé sont-ils accolés (hors cas particuliers) ?</t>
  </si>
  <si>
    <t>11.5</t>
  </si>
  <si>
    <t>Dans chaque formulaire, les champs de même nature sont-ils regroupés, si nécessaire ?</t>
  </si>
  <si>
    <t>11.6</t>
  </si>
  <si>
    <t>Dans chaque formulaire, chaque regroupement de champs de formulaire a-t-il une légende ?</t>
  </si>
  <si>
    <t>11.7</t>
  </si>
  <si>
    <t>Dans chaque formulaire, chaque légende associée à un regroupement de champs de même nature est-elle pertinente ?</t>
  </si>
  <si>
    <t>11.8</t>
  </si>
  <si>
    <t>Dans chaque formulaire, les items de même nature d’une liste de choix sont-ils regroupées de manière pertinente ?</t>
  </si>
  <si>
    <t>11.9</t>
  </si>
  <si>
    <t>Dans chaque formulaire, l’intitulé de chaque bouton est-il pertinent (hors cas particuliers) ?</t>
  </si>
  <si>
    <t>11.10</t>
  </si>
  <si>
    <t>Dans chaque formulaire, le contrôle de saisie est-il utilisé de manière pertinente (hors cas particuliers) ?</t>
  </si>
  <si>
    <t>11.11</t>
  </si>
  <si>
    <t>Dans chaque formulaire, le contrôle de saisie est-il accompagné, si nécessaire, de suggestions facilitant la correction des erreurs de saisie ?</t>
  </si>
  <si>
    <t>11.12</t>
  </si>
  <si>
    <t>11.13</t>
  </si>
  <si>
    <t>La finalité d’un champ de saisie peut-elle être déduite pour faciliter le remplissage automatique des champs avec les données de l’utilisateur ?</t>
  </si>
  <si>
    <t>12.1</t>
  </si>
  <si>
    <t>Chaque ensemble de pages dispose-t-il de deux systèmes de navigation différents, au moins (hors cas particuliers) ?</t>
  </si>
  <si>
    <t>12.2</t>
  </si>
  <si>
    <t>Dans chaque ensemble de pages, le menu et les barres de navigation sont-ils toujours à la même place (hors cas particuliers) ?</t>
  </si>
  <si>
    <t>12.3</t>
  </si>
  <si>
    <t>La page « plan du site » est-elle pertinente ?</t>
  </si>
  <si>
    <t>12.4</t>
  </si>
  <si>
    <t>12.5</t>
  </si>
  <si>
    <t>Dans chaque ensemble de pages, le moteur de recherche est-il atteignable de manière identique ?</t>
  </si>
  <si>
    <t>12.6</t>
  </si>
  <si>
    <t>Les zones de regroupement de contenus présentes dans plusieurs pages web (zones d’en-tête, de navigation principale, de contenu principal, de pied de page et de moteur de recherche) peuvent-elles être atteintes ou évitées ?</t>
  </si>
  <si>
    <t>12.7</t>
  </si>
  <si>
    <t>Dans chaque page web, un lien d’évitement ou d’accès rapide à la zone de contenu principal est-il présent (hors cas particuliers) ?</t>
  </si>
  <si>
    <t>12.8</t>
  </si>
  <si>
    <t>Dans chaque page web, l’ordre de tabulation est-il cohérent ?</t>
  </si>
  <si>
    <t>12.9</t>
  </si>
  <si>
    <t>Dans chaque page web, la navigation ne doit pas contenir de piège au clavier. Cette règle est-elle respectée ?</t>
  </si>
  <si>
    <t>12.10</t>
  </si>
  <si>
    <t>Dans chaque page web, les raccourcis clavier n’utilisant qu’une seule touche (lettre minuscule ou majuscule, ponctuation, chiffre ou symbole) sont-ils contrôlables par l’utilisateur ?</t>
  </si>
  <si>
    <t>12.11</t>
  </si>
  <si>
    <t>Dans chaque page web, les contenus additionnels apparaissant au survol, à la prise de focus ou à l’activation d’un composant d’interface sont-ils si nécessaire atteignables au clavier ?</t>
  </si>
  <si>
    <t>13.1</t>
  </si>
  <si>
    <t>Pour chaque page web, l’utilisateur a-t-il le contrôle de chaque limite de temps modifiant le contenu (hors cas particuliers) ?</t>
  </si>
  <si>
    <t>13.2</t>
  </si>
  <si>
    <t>Dans chaque page web, l’ouverture d’une nouvelle fenêtre ne doit pas être déclenchée sans action de l’utilisateur. Cette règle est-elle respectée ?</t>
  </si>
  <si>
    <t>13.3</t>
  </si>
  <si>
    <t>Dans chaque page web, chaque document bureautique en téléchargement possède-t-il, si nécessaire, une version accessible (hors cas particuliers) ?</t>
  </si>
  <si>
    <t>13.4</t>
  </si>
  <si>
    <t>Pour chaque document bureautique ayant une version accessible, cette version offre-t-elle la même information ?</t>
  </si>
  <si>
    <t>13.5</t>
  </si>
  <si>
    <t>13.6</t>
  </si>
  <si>
    <t>13.7</t>
  </si>
  <si>
    <t>Dans chaque page web, les changements brusques de luminosité ou les effets de flash sont-ils correctement utilisés ?</t>
  </si>
  <si>
    <t>13.8</t>
  </si>
  <si>
    <t>Dans chaque page web, chaque contenu en mouvement ou clignotant est-il contrôlable par l’utilisateur ?</t>
  </si>
  <si>
    <t>13.9</t>
  </si>
  <si>
    <t>Dans chaque page web, le contenu proposé est-il consultable quelle que soit l’orientation de l’écran (portait ou paysage) (hors cas particuliers) ?</t>
  </si>
  <si>
    <t>13.10</t>
  </si>
  <si>
    <t>Dans chaque page web, les fonctionnalités utilisables ou disponibles au moyen d’un geste complexe peuvent-elles être également disponibles au moyen d’un geste simple (hors cas particuliers) ?</t>
  </si>
  <si>
    <t>13.11</t>
  </si>
  <si>
    <t>Dans chaque page web, les actions déclenchées au moyen d’un dispositif de pointage sur un point unique de l’écran peuvent-elles faire l’objet d’une annulation (hors cas particuliers) ?</t>
  </si>
  <si>
    <t>13.12</t>
  </si>
  <si>
    <t>Dans chaque page web, les fonctionnalités qui impliquent un mouvement de l’appareil ou vers l’appareil peuvent-elles être satisfaites de manière alternative (hors cas particuliers) ?</t>
  </si>
  <si>
    <r>
      <t>N</t>
    </r>
    <r>
      <rPr>
        <b/>
        <vertAlign val="superscript"/>
        <sz val="11"/>
        <color rgb="FF000000"/>
        <rFont val="Arial"/>
        <family val="2"/>
      </rPr>
      <t>o</t>
    </r>
    <r>
      <rPr>
        <b/>
        <sz val="11"/>
        <color rgb="FF000000"/>
        <rFont val="Arial"/>
        <family val="2"/>
      </rPr>
      <t xml:space="preserve"> critère</t>
    </r>
  </si>
  <si>
    <t>N°</t>
  </si>
  <si>
    <t>Corrections à apporter</t>
  </si>
  <si>
    <t>Critères</t>
  </si>
  <si>
    <t>Statuts</t>
  </si>
  <si>
    <t>Environnement de test</t>
  </si>
  <si>
    <t xml:space="preserve">Date : </t>
  </si>
  <si>
    <t xml:space="preserve">Auditeur/auditrice : </t>
  </si>
  <si>
    <t xml:space="preserve">Contexte : </t>
  </si>
  <si>
    <t xml:space="preserve">Site : </t>
  </si>
  <si>
    <t>Statut pour le site</t>
  </si>
  <si>
    <t>NA (Non applicable)</t>
  </si>
  <si>
    <t>NC (Non conforme)</t>
  </si>
  <si>
    <t>C (Conforme)</t>
  </si>
  <si>
    <t>Synthèse des résultats de l'audit</t>
  </si>
  <si>
    <t xml:space="preserve">Légende : </t>
  </si>
  <si>
    <t>Navigateur / OS</t>
  </si>
  <si>
    <t>Technologie d'assistance</t>
  </si>
  <si>
    <t>Liste des pages auditées</t>
  </si>
  <si>
    <t>Exemptions envisageables</t>
  </si>
  <si>
    <r>
      <rPr>
        <b/>
        <sz val="14"/>
        <color rgb="FF000000"/>
        <rFont val="Arial"/>
        <family val="2"/>
      </rPr>
      <t>Pourcentage de critères respectés </t>
    </r>
    <r>
      <rPr>
        <sz val="14"/>
        <color rgb="FF000000"/>
        <rFont val="Arial"/>
        <family val="2"/>
      </rPr>
      <t xml:space="preserve">
(somme des critères conformes divisée par le nombre de critères applicables) :</t>
    </r>
  </si>
  <si>
    <t xml:space="preserve">Taux moyen : </t>
  </si>
  <si>
    <t>Le taux de conformité peut ne pas être révélateur d'un niveau d'accessibilité. En savoir plus.</t>
  </si>
  <si>
    <t>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t>
  </si>
  <si>
    <t>Dans chaque page web, le contenu visible porteur d’information reste-t-il présent lorsque les feuilles de styles sont désactivées ?</t>
  </si>
  <si>
    <t>Pour chaque formulaire qui modifie ou supprime des données, ou qui transmet des réponses à un test ou à un examen, ou dont la validation a des conséquences financières ou juridiques, les données saisies peuvent-elles être modifiées, mises à jour ou récupérées par l’utilisateur ?</t>
  </si>
  <si>
    <t>Dans chaque page web, chaque lien a-t-il un intitulé ?</t>
  </si>
  <si>
    <t>Remarques complémentaires</t>
  </si>
  <si>
    <t>Pour chaque page web, le code source généré est-il valide selon le type de document spécifié ?</t>
  </si>
  <si>
    <t>Dans chaque ensemble de pages, la page « plan du site » est-elle accessible à partir d’une fonctionnalité identique ?</t>
  </si>
  <si>
    <t>Dans chaque page web, chaque contenu cryptique (art ASCII, émoticône, syntaxe cryptique) a-t-il une alternative ?</t>
  </si>
  <si>
    <t>Dans chaque page web, pour chaque contenu cryptique (art ASCII, émoticône, syntaxe cryptique) ayant une alternative, cette alternative est-elle pertinente ?</t>
  </si>
  <si>
    <r>
      <rPr>
        <b/>
        <sz val="11"/>
        <color rgb="FF7F807F"/>
        <rFont val="Arial"/>
        <family val="2"/>
      </rPr>
      <t>NA</t>
    </r>
    <r>
      <rPr>
        <sz val="11"/>
        <color rgb="FF000000"/>
        <rFont val="Arial"/>
        <family val="2"/>
      </rPr>
      <t xml:space="preserve"> : critère non applicable
</t>
    </r>
    <r>
      <rPr>
        <b/>
        <sz val="11"/>
        <color theme="9" tint="-0.499984740745262"/>
        <rFont val="Arial"/>
        <family val="2"/>
      </rPr>
      <t>C</t>
    </r>
    <r>
      <rPr>
        <sz val="11"/>
        <color rgb="FF000000"/>
        <rFont val="Arial"/>
        <family val="2"/>
      </rPr>
      <t xml:space="preserve"> : critère conforme
</t>
    </r>
    <r>
      <rPr>
        <b/>
        <sz val="11"/>
        <color theme="9" tint="-0.499984740745262"/>
        <rFont val="Arial"/>
        <family val="2"/>
      </rPr>
      <t>CT</t>
    </r>
    <r>
      <rPr>
        <sz val="11"/>
        <color rgb="FF000000"/>
        <rFont val="Arial"/>
        <family val="2"/>
      </rPr>
      <t xml:space="preserve"> : critère conforme de manière transverse (génère C sur l'ensemble des autres pages en cas d'absence de NC).
</t>
    </r>
    <r>
      <rPr>
        <b/>
        <sz val="11"/>
        <color rgb="FF990000"/>
        <rFont val="Arial"/>
        <family val="2"/>
      </rPr>
      <t>NC</t>
    </r>
    <r>
      <rPr>
        <sz val="11"/>
        <color rgb="FF000000"/>
        <rFont val="Arial"/>
        <family val="2"/>
      </rPr>
      <t xml:space="preserve"> : critère non conforme
</t>
    </r>
    <r>
      <rPr>
        <b/>
        <sz val="11"/>
        <color rgb="FF990000"/>
        <rFont val="Arial"/>
        <family val="2"/>
      </rPr>
      <t>NCT</t>
    </r>
    <r>
      <rPr>
        <sz val="11"/>
        <color rgb="FF000000"/>
        <rFont val="Arial"/>
        <family val="2"/>
      </rPr>
      <t xml:space="preserve"> : critère non conforme de manière transverse (génère  NC sur l'ensemble des autres pages)
</t>
    </r>
    <r>
      <rPr>
        <b/>
        <sz val="11"/>
        <color rgb="FF000000"/>
        <rFont val="Arial"/>
        <family val="2"/>
      </rPr>
      <t>NT</t>
    </r>
    <r>
      <rPr>
        <sz val="11"/>
        <color rgb="FF000000"/>
        <rFont val="Arial"/>
        <family val="2"/>
      </rPr>
      <t xml:space="preserve"> : critère non testé</t>
    </r>
  </si>
  <si>
    <t>VoiceOver</t>
  </si>
  <si>
    <t>CT</t>
  </si>
  <si>
    <t>Le critère 4.1.1 des WCAG relatif à ce critère a été supprimé des WCAG 2.2 et doit être considéré comme toujours satisfait au regard des WCAG 2.1 ainsi que de la norme européenne EN 301 549.
Le statut de ce critère est donc conforme transverse. C'est à dire qu'il est conforme sur toutes les pages de cet audit.</t>
  </si>
  <si>
    <t>En théorie, ce critère demande d'intégrer role="figure" ou role="group" ainsi qu'un attribut aria-label dans les balises &lt;figure&gt; des images légendées.
Toutefois, des tests de restitution par les technologies d'assistance (dont les lecteurs d'écran de l'environnement de test) révèlent que ces attributs ne sont en réalité plus nécessaires pour la bonne accessibilité des images légendées.
Par conséquent, même en l'absence de ces attributs sur les images légendées du site, le statut de ce critère est conforme.</t>
  </si>
  <si>
    <t>JAWS (2024)</t>
  </si>
  <si>
    <t>https://www.eau-seine-normandie.fr/</t>
  </si>
  <si>
    <t>Sonia Prévost - sonia.prevost@ideance.fr</t>
  </si>
  <si>
    <t>Audit RGAA 4.1.2 du site eau-seine-normandie.fr</t>
  </si>
  <si>
    <t>Contact</t>
  </si>
  <si>
    <t>Résultats d’une recherche</t>
  </si>
  <si>
    <t>Mentions légales</t>
  </si>
  <si>
    <t>Accessibilité</t>
  </si>
  <si>
    <t>Plan du site</t>
  </si>
  <si>
    <t>Formulaires de demande d’aide et justificatifs de paiement</t>
  </si>
  <si>
    <t>Actualités</t>
  </si>
  <si>
    <t>Les aides attribuées</t>
  </si>
  <si>
    <t>Eau et biodiversité</t>
  </si>
  <si>
    <t>Les appels à projets de l’Agence de l’eau Seine-Normandie</t>
  </si>
  <si>
    <t>État des lieux du bassin de la Seine et des cours d’eau</t>
  </si>
  <si>
    <t>Communiqués de presse</t>
  </si>
  <si>
    <t>Campagnes de communication</t>
  </si>
  <si>
    <t>Enseignants/Formateurs</t>
  </si>
  <si>
    <t>https://www.eau-seine-normandie.fr/nous_contacter</t>
  </si>
  <si>
    <t>https://www.eau-seine-normandie.fr/search/page_de_recherche?keys=aides</t>
  </si>
  <si>
    <t>https://www.eau-seine-normandie.fr/mentions-legales</t>
  </si>
  <si>
    <t>https://www.eau-seine-normandie.fr/Accessibilite</t>
  </si>
  <si>
    <t>https://www.eau-seine-normandie.fr/plan-du-site</t>
  </si>
  <si>
    <t>https://www.eau-seine-normandie.fr/formulaires_aides</t>
  </si>
  <si>
    <t>https://www.eau-seine-normandie.fr/actualites</t>
  </si>
  <si>
    <t>https://www.eau-seine-normandie.fr/agence-de-leau/les-dossiers-d-aides</t>
  </si>
  <si>
    <t>https://www.eau-seine-normandie.fr/Eau-et-biodiversite</t>
  </si>
  <si>
    <t>https://www.eau-seine-normandie.fr/appels_a_projets</t>
  </si>
  <si>
    <t>https://www.eau-seine-normandie.fr/domaines-d-action/sdage/etat-des-lieux</t>
  </si>
  <si>
    <t>https://www.eau-seine-normandie.fr/presse/communiques-de-presse</t>
  </si>
  <si>
    <t>https://www.eau-seine-normandie.fr/domaines-d-action/campagnes_de_communication</t>
  </si>
  <si>
    <t>https://www.eau-seine-normandie.fr/le-comite-de-bassin/forum_des_acteurs_eau</t>
  </si>
  <si>
    <t>https://www.eau-seine-normandie.fr/enseignants-formateurs</t>
  </si>
  <si>
    <t>Seule la zone de contenu principal (balise &lt;main&gt;) a été auditée pour ces pages.
Les corrections à appliquer concernant le reste de l'interface (entête et pied de page) sont détaillées dans l'onglet P01.</t>
  </si>
  <si>
    <t>Firefox (135) / Windows (11)</t>
  </si>
  <si>
    <t>Safari / macOS (15.3.1)</t>
  </si>
  <si>
    <t>Safari / iOS (18.3)</t>
  </si>
  <si>
    <t>NVDA (2024.4.2)</t>
  </si>
  <si>
    <t>Le texte "Eau et Energie" de l’image "Capture%20titre_confluence%20mag.JPG" est incrusté dans celle-ci. Ce qui n’est pas conforme.
Pour y remédier, intégrer plutôt ce texte en texte HTML "pur" stylé en CSS.
Pour obtenir par exemple concrètement :
&lt;h4&gt;Eau et énergie&lt;/h4&gt;</t>
  </si>
  <si>
    <r>
      <t xml:space="preserve">Dans la balise &lt;iframe&gt; de l’iframe présente dans la section "Notre dernière vidéo", remplacer title="Youtube iframe" par title="Vidéo YouTube : Soutien des filières agricoles pour diminuer les intrants".
Pour obtenir concrètement :
&lt;iframe </t>
    </r>
    <r>
      <rPr>
        <b/>
        <sz val="11"/>
        <color rgb="FF000000"/>
        <rFont val="Arial"/>
        <family val="2"/>
      </rPr>
      <t>title="Vidéo YouTube : Soutien des filières agricoles pour diminuer les intrants"</t>
    </r>
    <r>
      <rPr>
        <sz val="11"/>
        <color rgb="FF000000"/>
        <rFont val="Arial"/>
        <family val="2"/>
      </rPr>
      <t xml:space="preserve"> [...]&gt;[…]&lt;/iframe&gt;</t>
    </r>
  </si>
  <si>
    <t>Ce critère pourrait devenir conforme lorsque le critère 4.1 deviendra conforme</t>
  </si>
  <si>
    <t>Ce critère pourrait devenir conforme lorsque le critère 4.5 deviendra conforme</t>
  </si>
  <si>
    <t>Lecteur vidéo YouTube</t>
  </si>
  <si>
    <t>La vidéo "Soutien des filières agricoles pour diminuer les intrants", présente dans la section "Notre dernière vidéo" ne possède pas de transcription textuelle.
Par conséquent, rédiger puis publier une transcription textuelle reprenant l’ensemble des informations véhiculées par la vidéo (dialogues, voix off, messages affichés à l’écran, etc.).
Cette transcription textuelle peut par exemple être proposée via un bouton déplier/plier positionné directement sous la vidéo.</t>
  </si>
  <si>
    <t>Dans la vidéo "Soutien des filières agricoles pour diminuer les intrants", des textes apparaissent en image (noms des personnes prenant la parole, fonctions de l’intervenant, etc.) mais ne sont pas repris dans la bande son.
Certaines actions importantes sont également absentes de cette bande son.
Par conséquent, en l’absence d’audiodescription, ce critère est non conforme.
Pour y remédier, fournir une audiodescription synchronisée avec la vidéo.
En raison de la potentielle complexité de mise en œuvre, ce sujet de l’audiodescription sera discuté lors de la réunion de restitution de cet audit.</t>
  </si>
  <si>
    <t>NCT</t>
  </si>
  <si>
    <r>
      <t xml:space="preserve">Dans la section "Au fil de l'eau", structurer les titres des articles par des balises &lt;h3&gt;.
Pour obtenir par exemple concrètement :
&lt;div class="column large-12"&gt;
    </t>
    </r>
    <r>
      <rPr>
        <b/>
        <sz val="11"/>
        <color rgb="FF000000"/>
        <rFont val="Arial"/>
        <family val="2"/>
      </rPr>
      <t xml:space="preserve">&lt;h3 </t>
    </r>
    <r>
      <rPr>
        <sz val="11"/>
        <color rgb="FF000000"/>
        <rFont val="Arial"/>
        <family val="2"/>
      </rPr>
      <t xml:space="preserve">class="title-blog"&gt;
        &lt;a href=".../webinaires-thematiques-seine-amont" [...]&gt;
            Webinaires de présentation du programme " Eau, climat &amp;amp; biodiversité" en Seine-Amont
        &lt;/a&gt;
    </t>
    </r>
    <r>
      <rPr>
        <b/>
        <sz val="11"/>
        <color rgb="FF000000"/>
        <rFont val="Arial"/>
        <family val="2"/>
      </rPr>
      <t>&lt;/h3&gt;</t>
    </r>
    <r>
      <rPr>
        <sz val="11"/>
        <color rgb="FF000000"/>
        <rFont val="Arial"/>
        <family val="2"/>
      </rPr>
      <t xml:space="preserve">
&lt;/div&gt;
- - - - - - - - - - -
Dans la section "Zoom sur", structurer les titres "TURB'Eau", "Plan Eau", "Forums des acteurs de l'eau" et "Démarches simplifiées" par des balises &lt;h3&gt;.
Pour obtenir par exemple concrètement :
</t>
    </r>
    <r>
      <rPr>
        <b/>
        <sz val="11"/>
        <color rgb="FF000000"/>
        <rFont val="Arial"/>
        <family val="2"/>
      </rPr>
      <t>&lt;h3</t>
    </r>
    <r>
      <rPr>
        <sz val="11"/>
        <color rgb="FF000000"/>
        <rFont val="Arial"/>
        <family val="2"/>
      </rPr>
      <t xml:space="preserve"> class="dossier__title"&gt;TURB'Eau</t>
    </r>
    <r>
      <rPr>
        <b/>
        <sz val="11"/>
        <color rgb="FF000000"/>
        <rFont val="Arial"/>
        <family val="2"/>
      </rPr>
      <t xml:space="preserve">&lt;/h3&gt;
</t>
    </r>
    <r>
      <rPr>
        <sz val="11"/>
        <color rgb="FF000000"/>
        <rFont val="Arial"/>
        <family val="2"/>
      </rPr>
      <t xml:space="preserve">- - - - - - - - - - -
Dans le pied de page, structurer les titres de niveaux suivants :
- Titres de niveau 2 (balises &lt;h2&gt;) pour "Contact" et "Liens",
- Titres de niveau 3 (balises &lt;h3&gt;) pour "Téléphone", "Adresse", "Liens rapides", "Site web", "Espace partenaire".
</t>
    </r>
  </si>
  <si>
    <t>Ce critère pourrait devenir conforme lorsque le critère 11.1 deviendra conforme</t>
  </si>
  <si>
    <r>
      <t xml:space="preserve">En version responsive, à partir de 1280px et jusqu’à 320px, les articles de la section "Au fil de l'eau" sont structurés en carrousel. Pour pouvoir atteindre les articles non visibles à l’écran, il est nécessaire d’effectuer un geste complexe (« swipe »).
Pour y remédier, deux solutions sont possibles :
- soit supprimer la structure du carrousel et faire afficher les articles les uns en dessous des autres
- soit ajouter des boutons « précédent » et « suivant » en dessous des carrousels en prenant en compte les bonnes pratiques AccedeWeb du carrousel : </t>
    </r>
    <r>
      <rPr>
        <u/>
        <sz val="11"/>
        <color rgb="FF000000"/>
        <rFont val="Arial"/>
        <family val="2"/>
      </rPr>
      <t>https://www.accede-web.com/notices/interface-riche/carrousels/</t>
    </r>
  </si>
  <si>
    <r>
      <t xml:space="preserve">Dans le carrousel, le orange clair sur fond blanc des pastilles de navigation non visibles n'est pas suffisamment contrasté au regard des exigences du RGAA (rapport de contraste de 1.9 contre les 3 requis).
Pour y remédier, renforcer la couleur des pastilles ou utiliser une autre couleur (comme du gris par exemple) pour les différencier de la pastille courante.
Pour trouver des associations de couleurs proches des actuelles mais suffisamment contrastées, nous vous recommandons l’utilisation de l’outil suivant : </t>
    </r>
    <r>
      <rPr>
        <u/>
        <sz val="11"/>
        <color rgb="FF000000"/>
        <rFont val="Arial"/>
        <family val="2"/>
      </rPr>
      <t>Contrast Finder</t>
    </r>
    <r>
      <rPr>
        <sz val="11"/>
        <color rgb="FF000000"/>
        <rFont val="Arial"/>
        <family val="2"/>
      </rPr>
      <t>.</t>
    </r>
  </si>
  <si>
    <r>
      <rPr>
        <sz val="11"/>
        <rFont val="Arial"/>
        <family val="2"/>
      </rPr>
      <t>En version desktop et responsive, lo</t>
    </r>
    <r>
      <rPr>
        <sz val="11"/>
        <color rgb="FF000000"/>
        <rFont val="Arial"/>
        <family val="2"/>
      </rPr>
      <t>rsque les sous-menus des menus déroulants des navigations principales et secondaires sont affichés au survol et/ou au clic souris, leur positionnement gêne la consultation des autres contenus informatifs sur lesquels ils viennent se superposer.
Or, un appui sur la touche « Echap » ne ferme pas ses panneaux de contenus. Ce qui invalide ce critère.
Pour y remédier, permettre la fermeture de ce contenu additionnel par un appui sur la touche « Echap ».</t>
    </r>
  </si>
  <si>
    <r>
      <t xml:space="preserve">En version responsive, la fenêtre modale qui s'affiche suite à l'activation du bouton burger n'est entre autres pas accessible avec un lecteur d'écran (synthèse vocale et/ou plage braille) et au clavier.
Un de ses principaux problèmes d'accessibilité réside dans le fait qu'une fois le bouton burger activé, le focus n'est pas déplacé puis "emprisonné" au sein de la boîte de dialogue : on continue de parcourir les éléments en arrière-plan de celle-ci.
</t>
    </r>
    <r>
      <rPr>
        <i/>
        <sz val="11"/>
        <rFont val="Arial"/>
        <family val="2"/>
      </rPr>
      <t>Avez-vous la main sur le script utilisé pour le modifier en profondeur ?</t>
    </r>
  </si>
  <si>
    <r>
      <t>Sur les liens-logos présent dans la bannière et dans le pied de page, ajouter la mention "Accueil" dans l'intitulé de lien dans l'attribut alt de l'image.
Sur le lien-logo du pied de page, rajouter aussi la mention "République Française".
Pour obtenir par exemple concrètement sur le lien-logo de la bannière :
&lt;a href="/index.php/" rel="home"&gt;
    &lt;img src="/sites/public_file/eau-seine-normandie_0.png" alt="Agence de l'eau Seine Normandie</t>
    </r>
    <r>
      <rPr>
        <b/>
        <sz val="11"/>
        <color rgb="FF000000"/>
        <rFont val="Arial"/>
        <family val="2"/>
      </rPr>
      <t xml:space="preserve"> (aller à l’accueil)</t>
    </r>
    <r>
      <rPr>
        <sz val="11"/>
        <color rgb="FF000000"/>
        <rFont val="Arial"/>
        <family val="2"/>
      </rPr>
      <t>"&gt;
&lt;/a&gt;
- - - - - - - - - -
Sur les liens-images des réseaux sociaux présents dans la bannière, nous vous recommandons de supprimer la mention "Lien".
Pour obtenir par exemple concrètement :
&lt;a href="https://www.facebook.com/AgenceeauSeinenormandie" target="_blank"&gt;
     &lt;img alt="</t>
    </r>
    <r>
      <rPr>
        <b/>
        <sz val="11"/>
        <color rgb="FF000000"/>
        <rFont val="Arial"/>
        <family val="2"/>
      </rPr>
      <t>Facebook</t>
    </r>
    <r>
      <rPr>
        <sz val="11"/>
        <color rgb="FF000000"/>
        <rFont val="Arial"/>
        <family val="2"/>
      </rPr>
      <t xml:space="preserve">" src="/themes/basis/images/responsive-menu-facebook.png" [...]&gt;
&lt;/a&gt;
- - - - - - - - - -
Dans la section "Au fil de l'eau", les intitulés des liens "Lire l'article" ne sont pas suffisamment explicites.
Pour y remédier, la structuration des titres des articles par une balise &lt;h3&gt; comme demandé au critère 9.1 permettra de rendre ces liens explicites.
</t>
    </r>
  </si>
  <si>
    <r>
      <t xml:space="preserve">L'image présente dans la bannière </t>
    </r>
    <r>
      <rPr>
        <i/>
        <sz val="11"/>
        <color rgb="FF000000"/>
        <rFont val="Arial"/>
        <family val="2"/>
      </rPr>
      <t>&lt;img src="[…]/no_slider_img_0.png"&gt;</t>
    </r>
    <r>
      <rPr>
        <sz val="11"/>
        <color rgb="FF000000"/>
        <rFont val="Arial"/>
        <family val="2"/>
      </rPr>
      <t xml:space="preserve"> a une alternative textuelle qui n'est pas pertinente </t>
    </r>
    <r>
      <rPr>
        <i/>
        <sz val="11"/>
        <color rgb="FF000000"/>
        <rFont val="Arial"/>
        <family val="2"/>
      </rPr>
      <t>alt="Lorem"</t>
    </r>
    <r>
      <rPr>
        <sz val="11"/>
        <color rgb="FF000000"/>
        <rFont val="Arial"/>
        <family val="2"/>
      </rPr>
      <t xml:space="preserve">. Pour être en conformité avec ce critère, modifier comme suit :
</t>
    </r>
    <r>
      <rPr>
        <i/>
        <sz val="11"/>
        <color rgb="FF000000"/>
        <rFont val="Arial"/>
        <family val="2"/>
      </rPr>
      <t xml:space="preserve">&lt;img src="[…]/no_slider_img_0.png" </t>
    </r>
    <r>
      <rPr>
        <b/>
        <i/>
        <sz val="11"/>
        <color rgb="FF000000"/>
        <rFont val="Arial"/>
        <family val="2"/>
      </rPr>
      <t>alt=""</t>
    </r>
    <r>
      <rPr>
        <i/>
        <sz val="11"/>
        <color rgb="FF000000"/>
        <rFont val="Arial"/>
        <family val="2"/>
      </rPr>
      <t>&gt;</t>
    </r>
  </si>
  <si>
    <t>Certains éléments ne respectent par les exigences de contraste minimum (3:1), à savoir :
- Les liens vers les réseaux sociaux (contraste égal à 1.42).
Cf. rapport annexe qui reprend ces éléments plus en détail et présente des pistes de correction.</t>
  </si>
  <si>
    <r>
      <t xml:space="preserve">Ajouter un attribut </t>
    </r>
    <r>
      <rPr>
        <i/>
        <sz val="11"/>
        <color rgb="FF000000"/>
        <rFont val="Arial"/>
        <family val="2"/>
      </rPr>
      <t>role="alert"</t>
    </r>
    <r>
      <rPr>
        <sz val="11"/>
        <color rgb="FF000000"/>
        <rFont val="Arial"/>
        <family val="2"/>
      </rPr>
      <t xml:space="preserve"> sur les messages d'erreur (balise </t>
    </r>
    <r>
      <rPr>
        <i/>
        <sz val="11"/>
        <color rgb="FF000000"/>
        <rFont val="Arial"/>
        <family val="2"/>
      </rPr>
      <t>&lt;div class="zurb-foundation-callout callout alert"&gt;</t>
    </r>
    <r>
      <rPr>
        <sz val="11"/>
        <color rgb="FF000000"/>
        <rFont val="Arial"/>
        <family val="2"/>
      </rPr>
      <t xml:space="preserve">) qui apparaissent après soumission du formulaire de contact.
------
Ajouter un attribut </t>
    </r>
    <r>
      <rPr>
        <i/>
        <sz val="11"/>
        <color rgb="FF000000"/>
        <rFont val="Arial"/>
        <family val="2"/>
      </rPr>
      <t>role="status"</t>
    </r>
    <r>
      <rPr>
        <sz val="11"/>
        <color rgb="FF000000"/>
        <rFont val="Arial"/>
        <family val="2"/>
      </rPr>
      <t xml:space="preserve"> sur le message de succès (balise </t>
    </r>
    <r>
      <rPr>
        <i/>
        <sz val="11"/>
        <color rgb="FF000000"/>
        <rFont val="Arial"/>
        <family val="2"/>
      </rPr>
      <t>&lt;div class="zurb-foundation-callout callout success"&gt;</t>
    </r>
    <r>
      <rPr>
        <sz val="11"/>
        <color rgb="FF000000"/>
        <rFont val="Arial"/>
        <family val="2"/>
      </rPr>
      <t>) qui apparait après soumission du formulaire de contact.</t>
    </r>
  </si>
  <si>
    <t>Cf. P01</t>
  </si>
  <si>
    <r>
      <t xml:space="preserve">Les messages d'erreur et de succès qui apparaissent suite à la soumission du formulaire de contact ont un bouton de fermeture (balise </t>
    </r>
    <r>
      <rPr>
        <i/>
        <sz val="11"/>
        <color rgb="FF000000"/>
        <rFont val="Arial"/>
        <family val="2"/>
      </rPr>
      <t>&lt;button class="close-button"&gt;</t>
    </r>
    <r>
      <rPr>
        <sz val="11"/>
        <color rgb="FF000000"/>
        <rFont val="Arial"/>
        <family val="2"/>
      </rPr>
      <t xml:space="preserve">) avec un libellé en langue anglaise </t>
    </r>
    <r>
      <rPr>
        <i/>
        <sz val="11"/>
        <color rgb="FF000000"/>
        <rFont val="Arial"/>
        <family val="2"/>
      </rPr>
      <t>aria-label="Dismiss alert"</t>
    </r>
    <r>
      <rPr>
        <sz val="11"/>
        <color rgb="FF000000"/>
        <rFont val="Arial"/>
        <family val="2"/>
      </rPr>
      <t xml:space="preserve">.
Pour être en conformité avec ce critère, modifier ce libellé par "Masquer ce message".
Ainsi, on obtiendra : 
</t>
    </r>
    <r>
      <rPr>
        <i/>
        <sz val="11"/>
        <color rgb="FF000000"/>
        <rFont val="Arial"/>
        <family val="2"/>
      </rPr>
      <t>&lt;button type="button" class="close-button" aria-label="</t>
    </r>
    <r>
      <rPr>
        <b/>
        <i/>
        <sz val="11"/>
        <color rgb="FF000000"/>
        <rFont val="Arial"/>
        <family val="2"/>
      </rPr>
      <t>Masquer ce message</t>
    </r>
    <r>
      <rPr>
        <i/>
        <sz val="11"/>
        <color rgb="FF000000"/>
        <rFont val="Arial"/>
        <family val="2"/>
      </rPr>
      <t>"&gt;[...]&lt;/button&gt;</t>
    </r>
  </si>
  <si>
    <r>
      <t xml:space="preserve">Supprimer la balise </t>
    </r>
    <r>
      <rPr>
        <i/>
        <sz val="11"/>
        <color rgb="FF000000"/>
        <rFont val="Arial"/>
        <family val="2"/>
      </rPr>
      <t>&lt;p&gt;</t>
    </r>
    <r>
      <rPr>
        <sz val="11"/>
        <color rgb="FF000000"/>
        <rFont val="Arial"/>
        <family val="2"/>
      </rPr>
      <t xml:space="preserve"> vide présente entre le texte et le formulaire. Les balises </t>
    </r>
    <r>
      <rPr>
        <i/>
        <sz val="11"/>
        <color rgb="FF000000"/>
        <rFont val="Arial"/>
        <family val="2"/>
      </rPr>
      <t>&lt;p&gt;</t>
    </r>
    <r>
      <rPr>
        <sz val="11"/>
        <color rgb="FF000000"/>
        <rFont val="Arial"/>
        <family val="2"/>
      </rPr>
      <t xml:space="preserve"> ne doivent être utilisées que pour encadrer du contenu.
De manière générale, les espacements entre les contenus doivent être gérés en CSS.</t>
    </r>
  </si>
  <si>
    <r>
      <rPr>
        <u/>
        <sz val="11"/>
        <color rgb="FF000000"/>
        <rFont val="Arial"/>
        <family val="2"/>
      </rPr>
      <t>Recommandation :</t>
    </r>
    <r>
      <rPr>
        <sz val="11"/>
        <color rgb="FF000000"/>
        <rFont val="Arial"/>
        <family val="2"/>
      </rPr>
      <t xml:space="preserve">
Nous vous recommandons de structurer la liste des liens vers les réseaux sociaux à l'aide de balises </t>
    </r>
    <r>
      <rPr>
        <i/>
        <sz val="11"/>
        <color rgb="FF000000"/>
        <rFont val="Arial"/>
        <family val="2"/>
      </rPr>
      <t>&lt;ul&gt;</t>
    </r>
    <r>
      <rPr>
        <sz val="11"/>
        <color rgb="FF000000"/>
        <rFont val="Arial"/>
        <family val="2"/>
      </rPr>
      <t xml:space="preserve"> et </t>
    </r>
    <r>
      <rPr>
        <i/>
        <sz val="11"/>
        <color rgb="FF000000"/>
        <rFont val="Arial"/>
        <family val="2"/>
      </rPr>
      <t>&lt;li&gt;</t>
    </r>
    <r>
      <rPr>
        <sz val="11"/>
        <color rgb="FF000000"/>
        <rFont val="Arial"/>
        <family val="2"/>
      </rPr>
      <t xml:space="preserve">. Une solution peut être de remplacer la balise </t>
    </r>
    <r>
      <rPr>
        <i/>
        <sz val="11"/>
        <color rgb="FF000000"/>
        <rFont val="Arial"/>
        <family val="2"/>
      </rPr>
      <t>&lt;div class="field-name-field_habillage_titre_principale"&gt;</t>
    </r>
    <r>
      <rPr>
        <sz val="11"/>
        <color rgb="FF000000"/>
        <rFont val="Arial"/>
        <family val="2"/>
      </rPr>
      <t xml:space="preserve"> par une balise &lt;ul&gt; et de remplacer les balises </t>
    </r>
    <r>
      <rPr>
        <i/>
        <sz val="11"/>
        <color rgb="FF000000"/>
        <rFont val="Arial"/>
        <family val="2"/>
      </rPr>
      <t>&lt;div class="field-type-link"&gt;</t>
    </r>
    <r>
      <rPr>
        <sz val="11"/>
        <color rgb="FF000000"/>
        <rFont val="Arial"/>
        <family val="2"/>
      </rPr>
      <t xml:space="preserve"> par des balises </t>
    </r>
    <r>
      <rPr>
        <i/>
        <sz val="11"/>
        <color rgb="FF000000"/>
        <rFont val="Arial"/>
        <family val="2"/>
      </rPr>
      <t>&lt;li&gt;</t>
    </r>
    <r>
      <rPr>
        <sz val="11"/>
        <color rgb="FF000000"/>
        <rFont val="Arial"/>
        <family val="2"/>
      </rPr>
      <t xml:space="preserve">. Ainsi, on obtiendra : 
</t>
    </r>
    <r>
      <rPr>
        <i/>
        <sz val="11"/>
        <color rgb="FF000000"/>
        <rFont val="Arial"/>
        <family val="2"/>
      </rPr>
      <t>&lt;</t>
    </r>
    <r>
      <rPr>
        <b/>
        <i/>
        <sz val="11"/>
        <color rgb="FF000000"/>
        <rFont val="Arial"/>
        <family val="2"/>
      </rPr>
      <t>ul</t>
    </r>
    <r>
      <rPr>
        <i/>
        <sz val="11"/>
        <color rgb="FF000000"/>
        <rFont val="Arial"/>
        <family val="2"/>
      </rPr>
      <t xml:space="preserve"> class="field-name-field_habillage_titre_principale [...]"&gt;
   &lt;</t>
    </r>
    <r>
      <rPr>
        <b/>
        <i/>
        <sz val="11"/>
        <color rgb="FF000000"/>
        <rFont val="Arial"/>
        <family val="2"/>
      </rPr>
      <t>li</t>
    </r>
    <r>
      <rPr>
        <i/>
        <sz val="11"/>
        <color rgb="FF000000"/>
        <rFont val="Arial"/>
        <family val="2"/>
      </rPr>
      <t xml:space="preserve"> class="field-type-link [...]"&gt;[...]&lt;/li&gt;
   &lt;</t>
    </r>
    <r>
      <rPr>
        <b/>
        <i/>
        <sz val="11"/>
        <color rgb="FF000000"/>
        <rFont val="Arial"/>
        <family val="2"/>
      </rPr>
      <t>li</t>
    </r>
    <r>
      <rPr>
        <i/>
        <sz val="11"/>
        <color rgb="FF000000"/>
        <rFont val="Arial"/>
        <family val="2"/>
      </rPr>
      <t xml:space="preserve"> class="field-type-link [...]"&gt;[...]&lt;/li&gt;
   [...]
&lt;/</t>
    </r>
    <r>
      <rPr>
        <b/>
        <i/>
        <sz val="11"/>
        <color rgb="FF000000"/>
        <rFont val="Arial"/>
        <family val="2"/>
      </rPr>
      <t>ul</t>
    </r>
    <r>
      <rPr>
        <i/>
        <sz val="11"/>
        <color rgb="FF000000"/>
        <rFont val="Arial"/>
        <family val="2"/>
      </rPr>
      <t>&gt;</t>
    </r>
  </si>
  <si>
    <r>
      <rPr>
        <u/>
        <sz val="11"/>
        <color rgb="FF000000"/>
        <rFont val="Arial"/>
        <family val="2"/>
      </rPr>
      <t>Recommandation :</t>
    </r>
    <r>
      <rPr>
        <sz val="11"/>
        <color rgb="FF000000"/>
        <rFont val="Arial"/>
        <family val="2"/>
      </rPr>
      <t xml:space="preserve">
Nous vous recommandons de distinguer les liens inclus dans un texte par un effet de soulignement. En effet, dans cette page, on ne distingue pas l'élément interactif "Contactez les direction territoriales" du simple texte "Pour toutes autres demandes, remplissez le formulaire de contact".</t>
    </r>
  </si>
  <si>
    <r>
      <t xml:space="preserve">Pour chacun des champs dont l'étiquette est masquée, ajouter un attribut title qui reprend la valeur du label.
À titre d'exemple, pour le champ "Nom", on obtiendra : 
</t>
    </r>
    <r>
      <rPr>
        <i/>
        <sz val="11"/>
        <color rgb="FF000000"/>
        <rFont val="Arial"/>
        <family val="2"/>
      </rPr>
      <t>&lt;label class="visually-hidden form-required"&gt;Nom *&lt;/label&gt;
&lt;input type="text" placeholder="Nom *"</t>
    </r>
    <r>
      <rPr>
        <b/>
        <i/>
        <sz val="11"/>
        <color rgb="FF000000"/>
        <rFont val="Arial"/>
        <family val="2"/>
      </rPr>
      <t xml:space="preserve"> title="Nom *"</t>
    </r>
    <r>
      <rPr>
        <i/>
        <sz val="11"/>
        <color rgb="FF000000"/>
        <rFont val="Arial"/>
        <family val="2"/>
      </rPr>
      <t xml:space="preserve"> required aria-required="true" [...]&gt;</t>
    </r>
  </si>
  <si>
    <r>
      <t xml:space="preserve">Le regroupement des boutons radio "Mme" et "M." ne dispose pas d'une légende pertinente (actuellement "radio_monsieur_madame").
Pour être en conformité avec ce critère, remplacer "radio_monsieur_madame" par "Civilité" : 
</t>
    </r>
    <r>
      <rPr>
        <i/>
        <sz val="11"/>
        <color rgb="FF000000"/>
        <rFont val="Arial"/>
        <family val="2"/>
      </rPr>
      <t>&lt;fieldset id="edit-radio-monsieur-madame--wrapper"&gt;
   &lt;legend class="visually-hidden fieldset-legend"&gt;</t>
    </r>
    <r>
      <rPr>
        <b/>
        <i/>
        <sz val="11"/>
        <color rgb="FF000000"/>
        <rFont val="Arial"/>
        <family val="2"/>
      </rPr>
      <t>Civilité *</t>
    </r>
    <r>
      <rPr>
        <i/>
        <sz val="11"/>
        <color rgb="FF000000"/>
        <rFont val="Arial"/>
        <family val="2"/>
      </rPr>
      <t xml:space="preserve">&lt;/legend&gt;
   [...]
&lt;/fieldset&gt; </t>
    </r>
  </si>
  <si>
    <r>
      <t xml:space="preserve">Les indications de champ obligatoire ne sont pas visibles, ce qui invalide ce critère.
Pour y remédier, procéder aux modifications suivantes :
1 - Ajouter une astérisque (*) aux étiquettes et aux attributs </t>
    </r>
    <r>
      <rPr>
        <i/>
        <sz val="11"/>
        <color rgb="FF000000"/>
        <rFont val="Arial"/>
        <family val="2"/>
      </rPr>
      <t xml:space="preserve">placeholder </t>
    </r>
    <r>
      <rPr>
        <sz val="11"/>
        <color rgb="FF000000"/>
        <rFont val="Arial"/>
        <family val="2"/>
      </rPr>
      <t>et</t>
    </r>
    <r>
      <rPr>
        <i/>
        <sz val="11"/>
        <color rgb="FF000000"/>
        <rFont val="Arial"/>
        <family val="2"/>
      </rPr>
      <t xml:space="preserve"> title</t>
    </r>
    <r>
      <rPr>
        <sz val="11"/>
        <color rgb="FF000000"/>
        <rFont val="Arial"/>
        <family val="2"/>
      </rPr>
      <t xml:space="preserve"> des champs qui sont obligatoires (qui possèdent l'attribut </t>
    </r>
    <r>
      <rPr>
        <i/>
        <sz val="11"/>
        <color rgb="FF000000"/>
        <rFont val="Arial"/>
        <family val="2"/>
      </rPr>
      <t>required</t>
    </r>
    <r>
      <rPr>
        <sz val="11"/>
        <color rgb="FF000000"/>
        <rFont val="Arial"/>
        <family val="2"/>
      </rPr>
      <t xml:space="preserve">) : 
À titre d'exemple, pour le champ Nom, on obtiendra :
</t>
    </r>
    <r>
      <rPr>
        <i/>
        <sz val="11"/>
        <color rgb="FF000000"/>
        <rFont val="Arial"/>
        <family val="2"/>
      </rPr>
      <t>&lt;label for="edit-nom"&gt;</t>
    </r>
    <r>
      <rPr>
        <b/>
        <i/>
        <sz val="11"/>
        <color rgb="FF000000"/>
        <rFont val="Arial"/>
        <family val="2"/>
      </rPr>
      <t>Nom *</t>
    </r>
    <r>
      <rPr>
        <i/>
        <sz val="11"/>
        <color rgb="FF000000"/>
        <rFont val="Arial"/>
        <family val="2"/>
      </rPr>
      <t>&lt;/label&gt;</t>
    </r>
    <r>
      <rPr>
        <sz val="11"/>
        <color rgb="FF000000"/>
        <rFont val="Arial"/>
        <family val="2"/>
      </rPr>
      <t xml:space="preserve">
</t>
    </r>
    <r>
      <rPr>
        <i/>
        <sz val="11"/>
        <color rgb="FF000000"/>
        <rFont val="Arial"/>
        <family val="2"/>
      </rPr>
      <t>&lt;input id="edit-nom" placeholder="</t>
    </r>
    <r>
      <rPr>
        <b/>
        <i/>
        <sz val="11"/>
        <color rgb="FF000000"/>
        <rFont val="Arial"/>
        <family val="2"/>
      </rPr>
      <t>Nom *</t>
    </r>
    <r>
      <rPr>
        <i/>
        <sz val="11"/>
        <color rgb="FF000000"/>
        <rFont val="Arial"/>
        <family val="2"/>
      </rPr>
      <t>" title="</t>
    </r>
    <r>
      <rPr>
        <b/>
        <i/>
        <sz val="11"/>
        <color rgb="FF000000"/>
        <rFont val="Arial"/>
        <family val="2"/>
      </rPr>
      <t>Nom *</t>
    </r>
    <r>
      <rPr>
        <i/>
        <sz val="11"/>
        <color rgb="FF000000"/>
        <rFont val="Arial"/>
        <family val="2"/>
      </rPr>
      <t xml:space="preserve">" required aria-required="true" [...]&gt;
</t>
    </r>
    <r>
      <rPr>
        <sz val="11"/>
        <color rgb="FF000000"/>
        <rFont val="Arial"/>
        <family val="2"/>
      </rPr>
      <t xml:space="preserve">
2 - Ajouter, au tout début du formulaire (visuellement et dans le code source), une légende du type "Les champs marqués d'un astérisque (*) sont obligatoires.".
À positionner par exemple, comme suit : 
</t>
    </r>
    <r>
      <rPr>
        <i/>
        <sz val="11"/>
        <color rgb="FF000000"/>
        <rFont val="Arial"/>
        <family val="2"/>
      </rPr>
      <t xml:space="preserve">&lt;form id="webform-submission-contact-node-162-form"&gt;
</t>
    </r>
    <r>
      <rPr>
        <b/>
        <i/>
        <sz val="11"/>
        <color rgb="FF000000"/>
        <rFont val="Arial"/>
        <family val="2"/>
      </rPr>
      <t xml:space="preserve">   &lt;p&gt;Les champs marqués d'un astérisque (*) sont obligatoires.&lt;/p&gt;</t>
    </r>
    <r>
      <rPr>
        <i/>
        <sz val="11"/>
        <color rgb="FF000000"/>
        <rFont val="Arial"/>
        <family val="2"/>
      </rPr>
      <t xml:space="preserve">
   &lt;fieldset id="edit-radio-monsieur-madamae--wrapper"&gt;[...]&lt;/fieldset&gt;
   [...]
&lt;/form&gt;</t>
    </r>
  </si>
  <si>
    <t>Si l'on soumet le formulaire sans saisir les champs suivants (qui sont obligatoires) : Profil, Département et/ou Sujet alors aucun message d'erreur n'apparait pour préciser la nature de l'erreur. 
Pour y remédier, afficher des messages pour expliciter la nature des erreurs comises.</t>
  </si>
  <si>
    <r>
      <t xml:space="preserve">Afin d'être en conformité avec ce critère, procéder aux modifications suivantes :
- Ajouter l'attribut </t>
    </r>
    <r>
      <rPr>
        <b/>
        <i/>
        <sz val="11"/>
        <rFont val="Arial"/>
        <family val="2"/>
      </rPr>
      <t>autocomplete="family-name"</t>
    </r>
    <r>
      <rPr>
        <sz val="11"/>
        <rFont val="Arial"/>
        <family val="2"/>
      </rPr>
      <t xml:space="preserve"> à la balise </t>
    </r>
    <r>
      <rPr>
        <i/>
        <sz val="11"/>
        <rFont val="Arial"/>
        <family val="2"/>
      </rPr>
      <t>&lt;input id="edit-nom"&gt;</t>
    </r>
    <r>
      <rPr>
        <sz val="11"/>
        <rFont val="Arial"/>
        <family val="2"/>
      </rPr>
      <t xml:space="preserve"> du champ "Nom",
- Ajouter l'attribut </t>
    </r>
    <r>
      <rPr>
        <b/>
        <i/>
        <sz val="11"/>
        <rFont val="Arial"/>
        <family val="2"/>
      </rPr>
      <t>autocomplete="given-name"</t>
    </r>
    <r>
      <rPr>
        <sz val="11"/>
        <rFont val="Arial"/>
        <family val="2"/>
      </rPr>
      <t xml:space="preserve"> à la balise</t>
    </r>
    <r>
      <rPr>
        <i/>
        <sz val="11"/>
        <rFont val="Arial"/>
        <family val="2"/>
      </rPr>
      <t xml:space="preserve"> &lt;input id="edit-pr2nom"&gt;</t>
    </r>
    <r>
      <rPr>
        <sz val="11"/>
        <rFont val="Arial"/>
        <family val="2"/>
      </rPr>
      <t xml:space="preserve"> du champ "Prénom",
- Ajouter l'attribut </t>
    </r>
    <r>
      <rPr>
        <b/>
        <i/>
        <sz val="11"/>
        <rFont val="Arial"/>
        <family val="2"/>
      </rPr>
      <t>autocomplete="email"</t>
    </r>
    <r>
      <rPr>
        <sz val="11"/>
        <rFont val="Arial"/>
        <family val="2"/>
      </rPr>
      <t xml:space="preserve"> à la balise </t>
    </r>
    <r>
      <rPr>
        <i/>
        <sz val="11"/>
        <rFont val="Arial"/>
        <family val="2"/>
      </rPr>
      <t>&lt;input id="edit-e-mail"&gt;</t>
    </r>
    <r>
      <rPr>
        <sz val="11"/>
        <rFont val="Arial"/>
        <family val="2"/>
      </rPr>
      <t xml:space="preserve"> du champ "E-mail"</t>
    </r>
  </si>
  <si>
    <r>
      <t xml:space="preserve">Ideance : L'alternative textuelle "Lorem" a été modifié par "Bulles d'eau".
L'image étant décorative, il est nécessaire de supprimer cette alternative textuelle et de la laisse vide.
Pour obtenir par exemple concrètement : 
&lt;img src="[…]/no_slider_img_0.png" </t>
    </r>
    <r>
      <rPr>
        <b/>
        <sz val="11"/>
        <color rgb="FF000000"/>
        <rFont val="Arial"/>
        <family val="2"/>
      </rPr>
      <t>alt=""</t>
    </r>
    <r>
      <rPr>
        <sz val="11"/>
        <color rgb="FF000000"/>
        <rFont val="Arial"/>
        <family val="2"/>
      </rPr>
      <t>&gt;</t>
    </r>
  </si>
  <si>
    <r>
      <rPr>
        <strike/>
        <sz val="11"/>
        <color theme="2" tint="-0.749992370372631"/>
        <rFont val="Arial"/>
        <family val="2"/>
      </rPr>
      <t xml:space="preserve">Dans la liste des liens de partage vers les réseaux sociaux, le 5ème et dernier item de la liste (balise </t>
    </r>
    <r>
      <rPr>
        <i/>
        <strike/>
        <sz val="11"/>
        <color theme="2" tint="-0.749992370372631"/>
        <rFont val="Arial"/>
        <family val="2"/>
      </rPr>
      <t>&lt;div class="field-name-field_icon_plus"&gt;</t>
    </r>
    <r>
      <rPr>
        <strike/>
        <sz val="11"/>
        <color theme="2" tint="-0.749992370372631"/>
        <rFont val="Arial"/>
        <family val="2"/>
      </rPr>
      <t xml:space="preserve">) n'est pas visible à l'écran mais reste néanmoins accessible au clavier et aux lecteur d'écran.
Aussi, il est préférable de le supprimer ou, à minima, de le masquer à l'aide de la propriété CSS </t>
    </r>
    <r>
      <rPr>
        <i/>
        <strike/>
        <sz val="11"/>
        <color theme="2" tint="-0.749992370372631"/>
        <rFont val="Arial"/>
        <family val="2"/>
      </rPr>
      <t>display: none;</t>
    </r>
    <r>
      <rPr>
        <strike/>
        <sz val="11"/>
        <color theme="2" tint="-0.749992370372631"/>
        <rFont val="Arial"/>
        <family val="2"/>
      </rPr>
      <t xml:space="preserve"> qui le rendra inaccessible aux technologies d'assistance.</t>
    </r>
  </si>
  <si>
    <t>Cf. P02</t>
  </si>
  <si>
    <t>Certains éléments ne respectent par les exigences de contraste minimum (3:1), à savoir :
- Les liens "&lt;" et "&gt;" de la pagination (contraste égal à 1.42).
Cf. rapport annexe qui reprend ces éléments plus en détail et présente des pistes de correction.</t>
  </si>
  <si>
    <r>
      <t xml:space="preserve">Dans la pagination, retirer la balise </t>
    </r>
    <r>
      <rPr>
        <i/>
        <sz val="11"/>
        <color rgb="FF000000"/>
        <rFont val="Arial"/>
        <family val="2"/>
      </rPr>
      <t>&lt;a&gt;</t>
    </r>
    <r>
      <rPr>
        <sz val="11"/>
        <color rgb="FF000000"/>
        <rFont val="Arial"/>
        <family val="2"/>
      </rPr>
      <t xml:space="preserve"> qui encadre l'élément "…" de manière à obtenir :
</t>
    </r>
    <r>
      <rPr>
        <i/>
        <sz val="11"/>
        <color rgb="FF000000"/>
        <rFont val="Arial"/>
        <family val="2"/>
      </rPr>
      <t>&lt;li class="pager__item--ellipsis"&gt;...&lt;/li&gt;</t>
    </r>
  </si>
  <si>
    <r>
      <t>Dans les éléments de pagination, certains attributs title sont écrits en anglais (</t>
    </r>
    <r>
      <rPr>
        <u/>
        <sz val="11"/>
        <color rgb="FF000000"/>
        <rFont val="Arial"/>
        <family val="2"/>
      </rPr>
      <t>exemple :</t>
    </r>
    <r>
      <rPr>
        <sz val="11"/>
        <color rgb="FF000000"/>
        <rFont val="Arial"/>
        <family val="2"/>
      </rPr>
      <t xml:space="preserve"> le lien "3" a un attribut </t>
    </r>
    <r>
      <rPr>
        <i/>
        <sz val="11"/>
        <color rgb="FF000000"/>
        <rFont val="Arial"/>
        <family val="2"/>
      </rPr>
      <t>title="Go to page 3"</t>
    </r>
    <r>
      <rPr>
        <sz val="11"/>
        <color rgb="FF000000"/>
        <rFont val="Arial"/>
        <family val="2"/>
      </rPr>
      <t xml:space="preserve">) sans qu'un changement de langue ait été indiqué préléablement.
Pour être en conformité avec ce critère, retirer l'attribut </t>
    </r>
    <r>
      <rPr>
        <b/>
        <i/>
        <sz val="11"/>
        <color rgb="FF000000"/>
        <rFont val="Arial"/>
        <family val="2"/>
      </rPr>
      <t>title</t>
    </r>
    <r>
      <rPr>
        <sz val="11"/>
        <color rgb="FF000000"/>
        <rFont val="Arial"/>
        <family val="2"/>
      </rPr>
      <t xml:space="preserve"> sur ces liens.</t>
    </r>
  </si>
  <si>
    <r>
      <t xml:space="preserve">Remplacer la balise </t>
    </r>
    <r>
      <rPr>
        <i/>
        <sz val="11"/>
        <color rgb="FF000000"/>
        <rFont val="Arial"/>
        <family val="2"/>
      </rPr>
      <t>&lt;h2&gt;</t>
    </r>
    <r>
      <rPr>
        <sz val="11"/>
        <color rgb="FF000000"/>
        <rFont val="Arial"/>
        <family val="2"/>
      </rPr>
      <t xml:space="preserve"> qui encadre le titre de la page "Résultats de la recherche" par une balise </t>
    </r>
    <r>
      <rPr>
        <b/>
        <i/>
        <sz val="11"/>
        <color rgb="FF000000"/>
        <rFont val="Arial"/>
        <family val="2"/>
      </rPr>
      <t>&lt;h1&gt;</t>
    </r>
    <r>
      <rPr>
        <sz val="11"/>
        <color rgb="FF000000"/>
        <rFont val="Arial"/>
        <family val="2"/>
      </rPr>
      <t>.
------
Remplacer les balises</t>
    </r>
    <r>
      <rPr>
        <i/>
        <sz val="11"/>
        <color rgb="FF000000"/>
        <rFont val="Arial"/>
        <family val="2"/>
      </rPr>
      <t xml:space="preserve"> &lt;h5&gt;</t>
    </r>
    <r>
      <rPr>
        <sz val="11"/>
        <color rgb="FF000000"/>
        <rFont val="Arial"/>
        <family val="2"/>
      </rPr>
      <t xml:space="preserve"> qui structurent les titres des résultats par des balises </t>
    </r>
    <r>
      <rPr>
        <b/>
        <i/>
        <sz val="11"/>
        <color rgb="FF000000"/>
        <rFont val="Arial"/>
        <family val="2"/>
      </rPr>
      <t>&lt;h2&gt;</t>
    </r>
    <r>
      <rPr>
        <sz val="11"/>
        <color rgb="FF000000"/>
        <rFont val="Arial"/>
        <family val="2"/>
      </rPr>
      <t xml:space="preserve">.
------
Remplacer la balise </t>
    </r>
    <r>
      <rPr>
        <i/>
        <sz val="11"/>
        <color rgb="FF000000"/>
        <rFont val="Arial"/>
        <family val="2"/>
      </rPr>
      <t>&lt;h4 id="pagination-heading"&gt;</t>
    </r>
    <r>
      <rPr>
        <sz val="11"/>
        <color rgb="FF000000"/>
        <rFont val="Arial"/>
        <family val="2"/>
      </rPr>
      <t xml:space="preserve"> qui structure le titre de la pagination par une balise </t>
    </r>
    <r>
      <rPr>
        <b/>
        <i/>
        <sz val="11"/>
        <color rgb="FF000000"/>
        <rFont val="Arial"/>
        <family val="2"/>
      </rPr>
      <t>&lt;h2&gt;</t>
    </r>
    <r>
      <rPr>
        <sz val="11"/>
        <color rgb="FF000000"/>
        <rFont val="Arial"/>
        <family val="2"/>
      </rPr>
      <t>.</t>
    </r>
  </si>
  <si>
    <r>
      <rPr>
        <u/>
        <sz val="11"/>
        <color rgb="FF000000"/>
        <rFont val="Arial"/>
        <family val="2"/>
      </rPr>
      <t>Remarque :</t>
    </r>
    <r>
      <rPr>
        <sz val="11"/>
        <color rgb="FF000000"/>
        <rFont val="Arial"/>
        <family val="2"/>
      </rPr>
      <t xml:space="preserve">
À un niveau de zoom de 200%, et pour une largeur d'écran inférieure à 1260px, il n'est plus possible de consulter les pages suivantes (pages 2 et au-delà) de résultats car la pagination ne comprend qu'un seul lien : celui vers la page 1.</t>
    </r>
  </si>
  <si>
    <r>
      <t xml:space="preserve">Certains éléments ne respectent par les exigences de contraste minimum (4.5:1), à savoir :
</t>
    </r>
    <r>
      <rPr>
        <strike/>
        <sz val="11"/>
        <color rgb="FF000000"/>
        <rFont val="Arial"/>
        <family val="2"/>
      </rPr>
      <t xml:space="preserve">- Le fil d'Ariane : textes gris (contraste égal à 1.76) et textes bleus (contraste égal à 1.83),
</t>
    </r>
    <r>
      <rPr>
        <sz val="11"/>
        <color rgb="FF000000"/>
        <rFont val="Arial"/>
        <family val="2"/>
      </rPr>
      <t xml:space="preserve">- Le bouton "Rechercher" (contraste égal à 3.09),
</t>
    </r>
    <r>
      <rPr>
        <strike/>
        <sz val="11"/>
        <color rgb="FF000000"/>
        <rFont val="Arial"/>
        <family val="2"/>
      </rPr>
      <t xml:space="preserve">- Les titres des résultats (contraste égal à 4.07),
- Les liens numérotés de la pagination, actif ou non (contraste égal à 1.42)
</t>
    </r>
    <r>
      <rPr>
        <sz val="11"/>
        <color rgb="FF000000"/>
        <rFont val="Arial"/>
        <family val="2"/>
      </rPr>
      <t xml:space="preserve">
Cf. rapport annexe qui reprend ces éléments plus en détail et présente des pistes de correction.</t>
    </r>
  </si>
  <si>
    <r>
      <t xml:space="preserve">Au niveau de la pagination, retirer l'attribut </t>
    </r>
    <r>
      <rPr>
        <b/>
        <i/>
        <strike/>
        <sz val="11"/>
        <color rgb="FF000000"/>
        <rFont val="Arial"/>
        <family val="2"/>
      </rPr>
      <t>role="presentation"</t>
    </r>
    <r>
      <rPr>
        <strike/>
        <sz val="11"/>
        <color rgb="FF000000"/>
        <rFont val="Arial"/>
        <family val="2"/>
      </rPr>
      <t xml:space="preserve"> présent sur la balise </t>
    </r>
    <r>
      <rPr>
        <i/>
        <strike/>
        <sz val="11"/>
        <color rgb="FF000000"/>
        <rFont val="Arial"/>
        <family val="2"/>
      </rPr>
      <t>&lt;li class="pager__item--ellipsis"&gt;</t>
    </r>
    <r>
      <rPr>
        <strike/>
        <sz val="11"/>
        <color rgb="FF000000"/>
        <rFont val="Arial"/>
        <family val="2"/>
      </rPr>
      <t xml:space="preserve"> qui contient les caractères "...".</t>
    </r>
  </si>
  <si>
    <r>
      <t xml:space="preserve">Certains éléments ne respectent par les exigences de contraste minimum (4.5:1), à savoir :
- Le fil d'Ariane : textes gris (contraste égal à 1.76) et textes bleus (contraste égal à 1.83),
- Les textes bleus (code couleur </t>
    </r>
    <r>
      <rPr>
        <i/>
        <sz val="11"/>
        <color rgb="FF000000"/>
        <rFont val="Arial"/>
        <family val="2"/>
      </rPr>
      <t>#0085BD</t>
    </r>
    <r>
      <rPr>
        <sz val="11"/>
        <color rgb="FF000000"/>
        <rFont val="Arial"/>
        <family val="2"/>
      </rPr>
      <t>) sur fond blanc comme les titres "Éditeur", "Design et développement" etc. (contraste égal à 4.13)
- Le texte "Eau-Seine-Normandie.fr" (contraste égal à 3.27).
Cf. rapport annexe qui reprend ces éléments plus en détail et présente des pistes de correction.</t>
    </r>
  </si>
  <si>
    <r>
      <t xml:space="preserve">Supprimer les balises </t>
    </r>
    <r>
      <rPr>
        <i/>
        <sz val="11"/>
        <color rgb="FF000000"/>
        <rFont val="Arial"/>
        <family val="2"/>
      </rPr>
      <t>&lt;p&gt;</t>
    </r>
    <r>
      <rPr>
        <sz val="11"/>
        <color rgb="FF000000"/>
        <rFont val="Arial"/>
        <family val="2"/>
      </rPr>
      <t xml:space="preserve"> vides présentes dans la page. Les balises </t>
    </r>
    <r>
      <rPr>
        <i/>
        <sz val="11"/>
        <color rgb="FF000000"/>
        <rFont val="Arial"/>
        <family val="2"/>
      </rPr>
      <t>&lt;p&gt;</t>
    </r>
    <r>
      <rPr>
        <sz val="11"/>
        <color rgb="FF000000"/>
        <rFont val="Arial"/>
        <family val="2"/>
      </rPr>
      <t xml:space="preserve"> ne doivent être utilisées que pour encadrer du contenu.
De manière générale, les espacements entre les contenus doivent être gérés en CSS.</t>
    </r>
  </si>
  <si>
    <r>
      <t xml:space="preserve">Dans le contenu contribué de la page, des balises </t>
    </r>
    <r>
      <rPr>
        <i/>
        <sz val="11"/>
        <color rgb="FF000000"/>
        <rFont val="Arial"/>
        <family val="2"/>
      </rPr>
      <t>&lt;font color="[…]"&gt;</t>
    </r>
    <r>
      <rPr>
        <sz val="11"/>
        <color rgb="FF000000"/>
        <rFont val="Arial"/>
        <family val="2"/>
      </rPr>
      <t xml:space="preserve"> sont utilisées pour gérer la couleur de certains passages de texte, ce qui invalide ce critère. Les retirer au profit d'une mise en forme gérée en CSS.</t>
    </r>
  </si>
  <si>
    <t>Ideance :
Il reste des soucis de contraste pour les textes suivants :
- "Eau-Seine-Normandie.fr" (code couleur #0099CC)
- "Agence de l'eau Seine-Normandie" (code couleur #0085BD)</t>
  </si>
  <si>
    <r>
      <t xml:space="preserve">Tout comme la structure des listes du menu principal, la structure des listes du plan du site est à reprendre. 
Pour chacune des sections, structurer les listes de liens à l'aide de balises &lt;ul&gt; et &lt;li&gt; de cette manière : 
</t>
    </r>
    <r>
      <rPr>
        <i/>
        <sz val="11"/>
        <rFont val="Arial"/>
        <family val="2"/>
      </rPr>
      <t xml:space="preserve">&lt;h2&gt;L'agence de l'eau&lt;/h2&gt;
</t>
    </r>
    <r>
      <rPr>
        <b/>
        <i/>
        <sz val="11"/>
        <rFont val="Arial"/>
        <family val="2"/>
      </rPr>
      <t>&lt;ul&gt;</t>
    </r>
    <r>
      <rPr>
        <i/>
        <sz val="11"/>
        <rFont val="Arial"/>
        <family val="2"/>
      </rPr>
      <t xml:space="preserve">
   </t>
    </r>
    <r>
      <rPr>
        <b/>
        <i/>
        <sz val="11"/>
        <rFont val="Arial"/>
        <family val="2"/>
      </rPr>
      <t>&lt;li&gt;</t>
    </r>
    <r>
      <rPr>
        <i/>
        <sz val="11"/>
        <rFont val="Arial"/>
        <family val="2"/>
      </rPr>
      <t>&lt;a href"[...]&gt;Présentation et compétences&lt;/a&gt;</t>
    </r>
    <r>
      <rPr>
        <b/>
        <i/>
        <sz val="11"/>
        <rFont val="Arial"/>
        <family val="2"/>
      </rPr>
      <t>&lt;/li&gt;</t>
    </r>
    <r>
      <rPr>
        <i/>
        <sz val="11"/>
        <rFont val="Arial"/>
        <family val="2"/>
      </rPr>
      <t xml:space="preserve">
   </t>
    </r>
    <r>
      <rPr>
        <b/>
        <i/>
        <sz val="11"/>
        <rFont val="Arial"/>
        <family val="2"/>
      </rPr>
      <t>&lt;li&gt;</t>
    </r>
    <r>
      <rPr>
        <i/>
        <sz val="11"/>
        <rFont val="Arial"/>
        <family val="2"/>
      </rPr>
      <t xml:space="preserve">
      &lt;ul&gt;
         &lt;li&gt;&lt;a href"[...]&gt;Nos métiers&lt;/a&gt;&lt;/li&gt;
         &lt;li&gt;&lt;a href"[...]&gt;Notre politique RSE&lt;/a&gt;&lt;/li&gt;
         &lt;li&gt;&lt;a href"[...]&gt;Nos offres d'emploi&lt;/a&gt;&lt;/li&gt;
         [...]
      &lt;/ul&gt;
   </t>
    </r>
    <r>
      <rPr>
        <b/>
        <i/>
        <sz val="11"/>
        <rFont val="Arial"/>
        <family val="2"/>
      </rPr>
      <t>&lt;/li&gt;</t>
    </r>
    <r>
      <rPr>
        <i/>
        <sz val="11"/>
        <rFont val="Arial"/>
        <family val="2"/>
      </rPr>
      <t xml:space="preserve">
   </t>
    </r>
    <r>
      <rPr>
        <b/>
        <i/>
        <sz val="11"/>
        <rFont val="Arial"/>
        <family val="2"/>
      </rPr>
      <t>&lt;li&gt;</t>
    </r>
    <r>
      <rPr>
        <i/>
        <sz val="11"/>
        <rFont val="Arial"/>
        <family val="2"/>
      </rPr>
      <t>&lt;a href"[...]&gt;Le conseil d'administration&lt;/a&gt;</t>
    </r>
    <r>
      <rPr>
        <b/>
        <i/>
        <sz val="11"/>
        <rFont val="Arial"/>
        <family val="2"/>
      </rPr>
      <t>&lt;/li&gt;</t>
    </r>
    <r>
      <rPr>
        <i/>
        <sz val="11"/>
        <rFont val="Arial"/>
        <family val="2"/>
      </rPr>
      <t xml:space="preserve">
   </t>
    </r>
    <r>
      <rPr>
        <b/>
        <i/>
        <sz val="11"/>
        <rFont val="Arial"/>
        <family val="2"/>
      </rPr>
      <t>&lt;li&gt;</t>
    </r>
    <r>
      <rPr>
        <i/>
        <sz val="11"/>
        <rFont val="Arial"/>
        <family val="2"/>
      </rPr>
      <t xml:space="preserve">
      &lt;ul&gt;
         &lt;li&gt;&lt;a href"[...]&gt;Les aides attribuées&lt;/a&gt;&lt;/li&gt;
         &lt;li&gt;&lt;a href"[...]&gt;Les délibérations&lt;/a&gt;&lt;/li&gt;
      &lt;/ul&gt;
   </t>
    </r>
    <r>
      <rPr>
        <b/>
        <i/>
        <sz val="11"/>
        <rFont val="Arial"/>
        <family val="2"/>
      </rPr>
      <t>&lt;/li&gt;</t>
    </r>
    <r>
      <rPr>
        <i/>
        <sz val="11"/>
        <rFont val="Arial"/>
        <family val="2"/>
      </rPr>
      <t xml:space="preserve">
   </t>
    </r>
    <r>
      <rPr>
        <b/>
        <i/>
        <sz val="11"/>
        <rFont val="Arial"/>
        <family val="2"/>
      </rPr>
      <t>&lt;li&gt;</t>
    </r>
    <r>
      <rPr>
        <i/>
        <sz val="11"/>
        <rFont val="Arial"/>
        <family val="2"/>
      </rPr>
      <t>&lt;a href"[...]&gt;Directions territoriales&lt;/a&gt;</t>
    </r>
    <r>
      <rPr>
        <b/>
        <i/>
        <sz val="11"/>
        <rFont val="Arial"/>
        <family val="2"/>
      </rPr>
      <t>&lt;/li&gt;</t>
    </r>
    <r>
      <rPr>
        <i/>
        <sz val="11"/>
        <rFont val="Arial"/>
        <family val="2"/>
      </rPr>
      <t xml:space="preserve">
   </t>
    </r>
    <r>
      <rPr>
        <b/>
        <i/>
        <sz val="11"/>
        <rFont val="Arial"/>
        <family val="2"/>
      </rPr>
      <t>&lt;li&gt;</t>
    </r>
    <r>
      <rPr>
        <i/>
        <sz val="11"/>
        <rFont val="Arial"/>
        <family val="2"/>
      </rPr>
      <t>&lt;a href"[...]&gt;Le bassin de la Seine&lt;/a&gt;</t>
    </r>
    <r>
      <rPr>
        <b/>
        <i/>
        <sz val="11"/>
        <rFont val="Arial"/>
        <family val="2"/>
      </rPr>
      <t>&lt;/li&gt;</t>
    </r>
    <r>
      <rPr>
        <i/>
        <sz val="11"/>
        <rFont val="Arial"/>
        <family val="2"/>
      </rPr>
      <t xml:space="preserve">
   </t>
    </r>
    <r>
      <rPr>
        <b/>
        <i/>
        <sz val="11"/>
        <rFont val="Arial"/>
        <family val="2"/>
      </rPr>
      <t>&lt;li&gt;</t>
    </r>
    <r>
      <rPr>
        <i/>
        <sz val="11"/>
        <rFont val="Arial"/>
        <family val="2"/>
      </rPr>
      <t>&lt;a href"[...]&gt;Espace partenaire&lt;/a&gt;</t>
    </r>
    <r>
      <rPr>
        <b/>
        <i/>
        <sz val="11"/>
        <rFont val="Arial"/>
        <family val="2"/>
      </rPr>
      <t>&lt;/li&gt;</t>
    </r>
    <r>
      <rPr>
        <i/>
        <sz val="11"/>
        <rFont val="Arial"/>
        <family val="2"/>
      </rPr>
      <t xml:space="preserve">
   </t>
    </r>
    <r>
      <rPr>
        <b/>
        <i/>
        <sz val="11"/>
        <rFont val="Arial"/>
        <family val="2"/>
      </rPr>
      <t>&lt;li&gt;</t>
    </r>
    <r>
      <rPr>
        <i/>
        <sz val="11"/>
        <rFont val="Arial"/>
        <family val="2"/>
      </rPr>
      <t>&lt;a href"[...]&gt;Contactez votre direction territoriale&lt;/a&gt;</t>
    </r>
    <r>
      <rPr>
        <b/>
        <i/>
        <sz val="11"/>
        <rFont val="Arial"/>
        <family val="2"/>
      </rPr>
      <t>&lt;/li&gt;</t>
    </r>
    <r>
      <rPr>
        <i/>
        <sz val="11"/>
        <rFont val="Arial"/>
        <family val="2"/>
      </rPr>
      <t xml:space="preserve">
</t>
    </r>
    <r>
      <rPr>
        <b/>
        <i/>
        <sz val="11"/>
        <rFont val="Arial"/>
        <family val="2"/>
      </rPr>
      <t xml:space="preserve">&lt;/ul&gt;
</t>
    </r>
    <r>
      <rPr>
        <i/>
        <sz val="11"/>
        <rFont val="Arial"/>
        <family val="2"/>
      </rPr>
      <t>Procéder de la même manière pour l'intégralité des sections du plan du site.</t>
    </r>
  </si>
  <si>
    <r>
      <rPr>
        <u/>
        <sz val="11"/>
        <color rgb="FF000000"/>
        <rFont val="Arial"/>
        <family val="2"/>
      </rPr>
      <t>Recommandation :</t>
    </r>
    <r>
      <rPr>
        <sz val="11"/>
        <color rgb="FF000000"/>
        <rFont val="Arial"/>
        <family val="2"/>
      </rPr>
      <t xml:space="preserve">
Pour les liens présents dans le contenu principal de la page, nous vous recommandons de leur ajouter un effet de soulignement afin qu'ils soient davantage identifiables au milieu du texte. </t>
    </r>
  </si>
  <si>
    <t>Les documents PDF proposés en téléchargement possèdent plusieurs problèmes d'accessibilité.
Au niveau des contrastes de couleurs et des titres de section, par exemple.
Deux solutions possibles :
- Soit rendre accessibles par nature ces PDF (il s'agirait de retravailler leur balisage).
- Soit proposer des versions alternatives accessibles de ces PDF (au format page web, par exemple) qui devront proposer les mêmes contenus que les PDF. 
Ce sujet de l'accessibilité des documents à télécharger sera discuté plus en détail lors de la réunion de restitution de cet audit.</t>
  </si>
  <si>
    <t>Plusieurs alternatives textuelles sont invalidantes : 
- La deuxième actualité dans la liste, comporte une image dont l'alternative textuelle est "vignette terreau bio", cela n'est pas pertinent car les informations portées par l'image ne sont pas toute reprises dans le contenu adjacent. En conséquence, remplacer l'alternative textuelle "Journée enseignement La bio, mon future métier ? - Jeudi 2 décembre 2021 de 9h à 18h à Tilloy-lès-Mofflaines (59)" 
- La septième actualité dans la liste, comporte une image dont l'alternative textuelle est "actualité trottebecq". La remplacer par "Rétablissement de la continuité écologique du Trottebecq"</t>
  </si>
  <si>
    <t>Certains éléments ne respectent par les exigences de contraste minimum (3:1), à savoir :
- Les liens vers les réseaux sociaux (contraste égal à 1.42),
- Les liens "&lt;" et "&gt;" de la pagination (contraste égal à 1.42).
Cf. rapport annexe qui reprend ces éléments plus en détail et présente des pistes de correction.</t>
  </si>
  <si>
    <t>Cf. P03</t>
  </si>
  <si>
    <r>
      <t xml:space="preserve">Lorsque les images d'arrière-plan ne sont pas chargées, les libellés des champs de saisie du formulaire de recherche ne sont plus visibles (textes blancs sur fond blanc).
Pour pallier ce problème, il est nécessaire de définir une couleur de fond à ces éléments au moyen de la propriété CSS </t>
    </r>
    <r>
      <rPr>
        <i/>
        <sz val="11"/>
        <color rgb="FF000000"/>
        <rFont val="Arial"/>
        <family val="2"/>
      </rPr>
      <t>background-color</t>
    </r>
    <r>
      <rPr>
        <sz val="11"/>
        <color rgb="FF000000"/>
        <rFont val="Arial"/>
        <family val="2"/>
      </rPr>
      <t>.
Il s'agira d'ajouter la ligne de code suivante : 
#views-exposed-form-all-articles-block-filtre-and-article</t>
    </r>
    <r>
      <rPr>
        <i/>
        <sz val="11"/>
        <color rgb="FF000000"/>
        <rFont val="Arial"/>
        <family val="2"/>
      </rPr>
      <t xml:space="preserve"> {
   </t>
    </r>
    <r>
      <rPr>
        <b/>
        <i/>
        <sz val="11"/>
        <color rgb="FF000000"/>
        <rFont val="Arial"/>
        <family val="2"/>
      </rPr>
      <t>background-color: #00618b;</t>
    </r>
    <r>
      <rPr>
        <i/>
        <sz val="11"/>
        <color rgb="FF000000"/>
        <rFont val="Arial"/>
        <family val="2"/>
      </rPr>
      <t xml:space="preserve">
}</t>
    </r>
  </si>
  <si>
    <r>
      <t xml:space="preserve">Le champ "Date de fin" a une étiquette masquée par la propriété CSS </t>
    </r>
    <r>
      <rPr>
        <i/>
        <sz val="11"/>
        <color rgb="FF000000"/>
        <rFont val="Arial"/>
        <family val="2"/>
      </rPr>
      <t>visibility: hidden;</t>
    </r>
    <r>
      <rPr>
        <sz val="11"/>
        <color rgb="FF000000"/>
        <rFont val="Arial"/>
        <family val="2"/>
      </rPr>
      <t xml:space="preserve"> ce qui invalide ce critère. Retirer cette propriété du code CSS et modifier comme suit : 
</t>
    </r>
    <r>
      <rPr>
        <i/>
        <sz val="11"/>
        <color rgb="FF000000"/>
        <rFont val="Arial"/>
        <family val="2"/>
      </rPr>
      <t xml:space="preserve">&lt;label </t>
    </r>
    <r>
      <rPr>
        <b/>
        <i/>
        <sz val="11"/>
        <color rgb="FF000000"/>
        <rFont val="Arial"/>
        <family val="2"/>
      </rPr>
      <t xml:space="preserve">class="visually-hidden" </t>
    </r>
    <r>
      <rPr>
        <i/>
        <sz val="11"/>
        <color rgb="FF000000"/>
        <rFont val="Arial"/>
        <family val="2"/>
      </rPr>
      <t>for="edit-created-max"&gt;Date de fin&lt;/label&gt;</t>
    </r>
  </si>
  <si>
    <r>
      <t xml:space="preserve">Les étiquettes associées aux champs de saisie de dates ne sont pas pertinentes.
</t>
    </r>
    <r>
      <rPr>
        <i/>
        <sz val="11"/>
        <color rgb="FF000000"/>
        <rFont val="Arial"/>
        <family val="2"/>
      </rPr>
      <t>Cf critère 11.5 pour le détail de la correction à apporter.</t>
    </r>
  </si>
  <si>
    <r>
      <t xml:space="preserve">Regrouper les deux champs de saisie de date en structurant cette zone au moyen d'une balise &lt;fieldset&gt;.
</t>
    </r>
    <r>
      <rPr>
        <b/>
        <i/>
        <sz val="11"/>
        <color rgb="FF000000"/>
        <rFont val="Arial"/>
        <family val="2"/>
      </rPr>
      <t>&lt;fieldset&gt;</t>
    </r>
    <r>
      <rPr>
        <i/>
        <sz val="11"/>
        <color rgb="FF000000"/>
        <rFont val="Arial"/>
        <family val="2"/>
      </rPr>
      <t xml:space="preserve">
   </t>
    </r>
    <r>
      <rPr>
        <b/>
        <i/>
        <sz val="11"/>
        <color rgb="FF000000"/>
        <rFont val="Arial"/>
        <family val="2"/>
      </rPr>
      <t>&lt;legend&gt;</t>
    </r>
    <r>
      <rPr>
        <i/>
        <sz val="11"/>
        <color rgb="FF000000"/>
        <rFont val="Arial"/>
        <family val="2"/>
      </rPr>
      <t xml:space="preserve">Rechercher par date </t>
    </r>
    <r>
      <rPr>
        <b/>
        <i/>
        <sz val="11"/>
        <color rgb="FF000000"/>
        <rFont val="Arial"/>
        <family val="2"/>
      </rPr>
      <t>de publication&lt;/legend&gt;</t>
    </r>
    <r>
      <rPr>
        <i/>
        <sz val="11"/>
        <color rgb="FF000000"/>
        <rFont val="Arial"/>
        <family val="2"/>
      </rPr>
      <t xml:space="preserve">
   &lt;div class="form-item"&gt;
      &lt;label class="visually-hidden" for="edit-created-min"&gt;Date de début&lt;/label&gt;
      &lt;input id="edit-created-min" title="Date de début (JJ/MM/AAAA)" placeholder="Date de début (JJ/MM/AAAA)"&gt;
   &lt;/div&gt;
   &lt;div class="form-item"&gt;
      &lt;label class="visually-hidden" for="edit-created-max"&gt;Date de fin&lt;/label&gt;
      &lt;input id="edit-created-min" title="Date de fin (JJ/MM/AAAA)" placeholder="Date de fin (JJ/MM/AAAA)"&gt;
   &lt;/div&gt;
</t>
    </r>
    <r>
      <rPr>
        <b/>
        <i/>
        <sz val="11"/>
        <color rgb="FF000000"/>
        <rFont val="Arial"/>
        <family val="2"/>
      </rPr>
      <t>&lt;/fieldset&gt;</t>
    </r>
  </si>
  <si>
    <r>
      <t>Recommandation :</t>
    </r>
    <r>
      <rPr>
        <sz val="11"/>
        <color rgb="FF000000"/>
        <rFont val="Arial"/>
        <family val="2"/>
      </rPr>
      <t xml:space="preserve">
Nous vous conseillons de remplacer la mention "Filtres" par "Catégories" (balise </t>
    </r>
    <r>
      <rPr>
        <i/>
        <sz val="11"/>
        <color rgb="FF000000"/>
        <rFont val="Arial"/>
        <family val="2"/>
      </rPr>
      <t>&lt;span class="fieldset-legend&gt;</t>
    </r>
    <r>
      <rPr>
        <sz val="11"/>
        <color rgb="FF000000"/>
        <rFont val="Arial"/>
        <family val="2"/>
      </rPr>
      <t>) car, en réalité, tous les champs de ce formulaire permettent de saisir des filtres. En conséquence, la mention choisie n'est pas suffisamment précise.</t>
    </r>
  </si>
  <si>
    <t>Pour les champs de saisie de date, il est nécessaire de préciser le formalisme à respecter (i.e. JJ/MM/AAAA). 
Cf critère 11.5 pour le détail de la correction à apporter.</t>
  </si>
  <si>
    <r>
      <t xml:space="preserve">Pour chacun des tableaux présents dans la section "Aides aux agriculteurs dans le cadre des Programme…", ajouter un attribut </t>
    </r>
    <r>
      <rPr>
        <i/>
        <sz val="11"/>
        <color rgb="FF000000"/>
        <rFont val="Arial"/>
        <family val="2"/>
      </rPr>
      <t>aria-labelledby="[id_titre]"</t>
    </r>
    <r>
      <rPr>
        <sz val="11"/>
        <color rgb="FF000000"/>
        <rFont val="Arial"/>
        <family val="2"/>
      </rPr>
      <t xml:space="preserve"> qui permettent de faire le lien avec le titre du tableau.
À titre d'exemple, pour le tableau "Année 2021", on obtiendra : 
</t>
    </r>
    <r>
      <rPr>
        <i/>
        <sz val="11"/>
        <color rgb="FF000000"/>
        <rFont val="Arial"/>
        <family val="2"/>
      </rPr>
      <t>&lt;h3</t>
    </r>
    <r>
      <rPr>
        <b/>
        <i/>
        <sz val="11"/>
        <color rgb="FF000000"/>
        <rFont val="Arial"/>
        <family val="2"/>
      </rPr>
      <t xml:space="preserve"> id="[id_accordion_title]"</t>
    </r>
    <r>
      <rPr>
        <i/>
        <sz val="11"/>
        <color rgb="FF000000"/>
        <rFont val="Arial"/>
        <family val="2"/>
      </rPr>
      <t xml:space="preserve">&gt;
   &lt;span class="ckeditor-accordion-toogle"&gt;&lt;/span&gt;
   &lt;button type="button" class="ckeditor-accordion-toggler" aria-expanded="false"&gt;Année 2021&lt;/button&gt;
&lt;/h3&gt;
&lt;div&gt;
   &lt;table </t>
    </r>
    <r>
      <rPr>
        <b/>
        <i/>
        <sz val="11"/>
        <color rgb="FF000000"/>
        <rFont val="Arial"/>
        <family val="2"/>
      </rPr>
      <t>aria-labelledby="[id_accordion_title]"</t>
    </r>
    <r>
      <rPr>
        <i/>
        <sz val="11"/>
        <color rgb="FF000000"/>
        <rFont val="Arial"/>
        <family val="2"/>
      </rPr>
      <t xml:space="preserve">&gt;
      [...]
   &lt;/table&gt;
&lt;/div&gt;
</t>
    </r>
    <r>
      <rPr>
        <sz val="11"/>
        <color rgb="FF000000"/>
        <rFont val="Arial"/>
        <family val="2"/>
      </rPr>
      <t xml:space="preserve">
Procéder de la même manière pour chacun des tableaux présents dans cette page.</t>
    </r>
  </si>
  <si>
    <r>
      <t xml:space="preserve">Pour chacun des tableaux présents dans la section "Aides aux agriculteurs dans le cadre des Programme…", procéder aux modifications suivantes : 
- Structurer les en-têtes de colonnes à l'aide d'une balise </t>
    </r>
    <r>
      <rPr>
        <b/>
        <i/>
        <sz val="11"/>
        <color rgb="FF000000"/>
        <rFont val="Arial"/>
        <family val="2"/>
      </rPr>
      <t>&lt;th&gt;</t>
    </r>
    <r>
      <rPr>
        <sz val="11"/>
        <color rgb="FF000000"/>
        <rFont val="Arial"/>
        <family val="2"/>
      </rPr>
      <t xml:space="preserve">,
- Ajouter l'attribut </t>
    </r>
    <r>
      <rPr>
        <b/>
        <i/>
        <sz val="11"/>
        <color rgb="FF000000"/>
        <rFont val="Arial"/>
        <family val="2"/>
      </rPr>
      <t>scope="col"</t>
    </r>
    <r>
      <rPr>
        <sz val="11"/>
        <color rgb="FF000000"/>
        <rFont val="Arial"/>
        <family val="2"/>
      </rPr>
      <t xml:space="preserve"> afin de permettre que chaque cellule soit correctement associée avec son en-tête de colonne correspondante,
- Ajouter un libellé à la colonne qui contient les liens de téléchargement. Si vous ne souhaitez pas qu'il soit visible à l'écran, vous pouvez lui appliquer la classe </t>
    </r>
    <r>
      <rPr>
        <i/>
        <sz val="11"/>
        <color rgb="FF000000"/>
        <rFont val="Arial"/>
        <family val="2"/>
      </rPr>
      <t>visually-hidden</t>
    </r>
    <r>
      <rPr>
        <sz val="11"/>
        <color rgb="FF000000"/>
        <rFont val="Arial"/>
        <family val="2"/>
      </rPr>
      <t xml:space="preserve">. Ainsi, il restera disponible aux outils de synthèse vocale.
À titre d'exemple, pour le tableau "Année 2021", on obtiendra : 
</t>
    </r>
    <r>
      <rPr>
        <i/>
        <sz val="11"/>
        <color rgb="FF000000"/>
        <rFont val="Arial"/>
        <family val="2"/>
      </rPr>
      <t>&lt;table aria-labelledby="[...]"&gt;
   &lt;tbody&gt;
      &lt;tr&gt;
         &lt;</t>
    </r>
    <r>
      <rPr>
        <b/>
        <i/>
        <sz val="11"/>
        <color rgb="FF000000"/>
        <rFont val="Arial"/>
        <family val="2"/>
      </rPr>
      <t>th scope="col"</t>
    </r>
    <r>
      <rPr>
        <i/>
        <sz val="11"/>
        <color rgb="FF000000"/>
        <rFont val="Arial"/>
        <family val="2"/>
      </rPr>
      <t>&gt;Région&lt;</t>
    </r>
    <r>
      <rPr>
        <b/>
        <i/>
        <sz val="11"/>
        <color rgb="FF000000"/>
        <rFont val="Arial"/>
        <family val="2"/>
      </rPr>
      <t>/th</t>
    </r>
    <r>
      <rPr>
        <i/>
        <sz val="11"/>
        <color rgb="FF000000"/>
        <rFont val="Arial"/>
        <family val="2"/>
      </rPr>
      <t>&gt;
         &lt;</t>
    </r>
    <r>
      <rPr>
        <b/>
        <i/>
        <sz val="11"/>
        <color rgb="FF000000"/>
        <rFont val="Arial"/>
        <family val="2"/>
      </rPr>
      <t>th scope="col"</t>
    </r>
    <r>
      <rPr>
        <i/>
        <sz val="11"/>
        <color rgb="FF000000"/>
        <rFont val="Arial"/>
        <family val="2"/>
      </rPr>
      <t>&gt;N° de décision&lt;</t>
    </r>
    <r>
      <rPr>
        <b/>
        <i/>
        <sz val="11"/>
        <color rgb="FF000000"/>
        <rFont val="Arial"/>
        <family val="2"/>
      </rPr>
      <t>/th</t>
    </r>
    <r>
      <rPr>
        <i/>
        <sz val="11"/>
        <color rgb="FF000000"/>
        <rFont val="Arial"/>
        <family val="2"/>
      </rPr>
      <t>&gt;
         &lt;</t>
    </r>
    <r>
      <rPr>
        <b/>
        <i/>
        <sz val="11"/>
        <color rgb="FF000000"/>
        <rFont val="Arial"/>
        <family val="2"/>
      </rPr>
      <t>th scope="col"</t>
    </r>
    <r>
      <rPr>
        <i/>
        <sz val="11"/>
        <color rgb="FF000000"/>
        <rFont val="Arial"/>
        <family val="2"/>
      </rPr>
      <t>&gt;Hors SIGC/SIGC&lt;</t>
    </r>
    <r>
      <rPr>
        <b/>
        <i/>
        <sz val="11"/>
        <color rgb="FF000000"/>
        <rFont val="Arial"/>
        <family val="2"/>
      </rPr>
      <t>/th</t>
    </r>
    <r>
      <rPr>
        <i/>
        <sz val="11"/>
        <color rgb="FF000000"/>
        <rFont val="Arial"/>
        <family val="2"/>
      </rPr>
      <t>&gt;
         &lt;</t>
    </r>
    <r>
      <rPr>
        <b/>
        <i/>
        <sz val="11"/>
        <color rgb="FF000000"/>
        <rFont val="Arial"/>
        <family val="2"/>
      </rPr>
      <t>th scope="col"</t>
    </r>
    <r>
      <rPr>
        <i/>
        <sz val="11"/>
        <color rgb="FF000000"/>
        <rFont val="Arial"/>
        <family val="2"/>
      </rPr>
      <t>&gt;</t>
    </r>
    <r>
      <rPr>
        <b/>
        <i/>
        <sz val="11"/>
        <color rgb="FF000000"/>
        <rFont val="Arial"/>
        <family val="2"/>
      </rPr>
      <t>Lien de téléchargement</t>
    </r>
    <r>
      <rPr>
        <i/>
        <sz val="11"/>
        <color rgb="FF000000"/>
        <rFont val="Arial"/>
        <family val="2"/>
      </rPr>
      <t>&lt;</t>
    </r>
    <r>
      <rPr>
        <b/>
        <i/>
        <sz val="11"/>
        <color rgb="FF000000"/>
        <rFont val="Arial"/>
        <family val="2"/>
      </rPr>
      <t>/th</t>
    </r>
    <r>
      <rPr>
        <i/>
        <sz val="11"/>
        <color rgb="FF000000"/>
        <rFont val="Arial"/>
        <family val="2"/>
      </rPr>
      <t>&gt;
      &lt;/tr&gt;
      [...]
   &lt;/tbody&gt;
&lt;/table&gt;</t>
    </r>
    <r>
      <rPr>
        <sz val="11"/>
        <color rgb="FF000000"/>
        <rFont val="Arial"/>
        <family val="2"/>
      </rPr>
      <t xml:space="preserve">
Procéder de la même manière pour chacun des tableaux présents dans cette page.</t>
    </r>
  </si>
  <si>
    <r>
      <t xml:space="preserve">Cf. critère 5.7 (ajout de l'attribut </t>
    </r>
    <r>
      <rPr>
        <b/>
        <i/>
        <sz val="11"/>
        <color rgb="FF000000"/>
        <rFont val="Arial"/>
        <family val="2"/>
      </rPr>
      <t>scope="col"</t>
    </r>
    <r>
      <rPr>
        <sz val="11"/>
        <color rgb="FF000000"/>
        <rFont val="Arial"/>
        <family val="2"/>
      </rPr>
      <t>)</t>
    </r>
  </si>
  <si>
    <t>Les liens de téléchargement présents dans les tableaux de la section "Aides aux agriculteurs dans le cadre des Programme…" ne sont pas explicites.
Cf. critères 5.4 et 5.6</t>
  </si>
  <si>
    <t>Cf. critère 7.3</t>
  </si>
  <si>
    <r>
      <t xml:space="preserve">Les boutons plier/déplier des accordéons ne sont pas pleinement accessibles au clavier (ils ne déclenchent pas si l'on presse la touche "Espace"). Pour y remédier : 
- Structurer ces boutons à l'aide d'une balise </t>
    </r>
    <r>
      <rPr>
        <i/>
        <sz val="11"/>
        <color rgb="FF000000"/>
        <rFont val="Arial"/>
        <family val="2"/>
      </rPr>
      <t>&lt;button type="button"&gt;</t>
    </r>
    <r>
      <rPr>
        <sz val="11"/>
        <color rgb="FF000000"/>
        <rFont val="Arial"/>
        <family val="2"/>
      </rPr>
      <t xml:space="preserve"> ;
- Ajouter un attribut </t>
    </r>
    <r>
      <rPr>
        <i/>
        <sz val="11"/>
        <color rgb="FF000000"/>
        <rFont val="Arial"/>
        <family val="2"/>
      </rPr>
      <t>aria-expanded</t>
    </r>
    <r>
      <rPr>
        <sz val="11"/>
        <color rgb="FF000000"/>
        <rFont val="Arial"/>
        <family val="2"/>
      </rPr>
      <t xml:space="preserve"> qui, de manière dynamique, prendra la valeur false lorsque le panneau sera masqué et la valeur true dans le cas contraire ;
- Vérifier/garantir le fonctionnement de ce bouton au clavier : une fois focusé, l’appui sur la touche "Entrée" et l’appui sur la touche "Espace" doit permettre de l’activer (affichage/masquage de son sous-menu).
Un exemple de code (le contenu du panneau est, dans le cas présent, masqué) :
</t>
    </r>
    <r>
      <rPr>
        <i/>
        <sz val="11"/>
        <color rgb="FF000000"/>
        <rFont val="Arial"/>
        <family val="2"/>
      </rPr>
      <t>&lt;h3&gt;
   &lt;span class="ckeditor-accordion-toggle"&gt;&lt;/span&gt;
   &lt;</t>
    </r>
    <r>
      <rPr>
        <b/>
        <i/>
        <sz val="11"/>
        <color rgb="FF000000"/>
        <rFont val="Arial"/>
        <family val="2"/>
      </rPr>
      <t>button type="button"</t>
    </r>
    <r>
      <rPr>
        <i/>
        <sz val="11"/>
        <color rgb="FF000000"/>
        <rFont val="Arial"/>
        <family val="2"/>
      </rPr>
      <t xml:space="preserve"> class="ckeditor-accordion-toggler" </t>
    </r>
    <r>
      <rPr>
        <b/>
        <i/>
        <sz val="11"/>
        <color rgb="FF000000"/>
        <rFont val="Arial"/>
        <family val="2"/>
      </rPr>
      <t>aria-expanded="false"</t>
    </r>
    <r>
      <rPr>
        <i/>
        <sz val="11"/>
        <color rgb="FF000000"/>
        <rFont val="Arial"/>
        <family val="2"/>
      </rPr>
      <t>&gt;2021&lt;/</t>
    </r>
    <r>
      <rPr>
        <b/>
        <i/>
        <sz val="11"/>
        <color rgb="FF000000"/>
        <rFont val="Arial"/>
        <family val="2"/>
      </rPr>
      <t>button</t>
    </r>
    <r>
      <rPr>
        <i/>
        <sz val="11"/>
        <color rgb="FF000000"/>
        <rFont val="Arial"/>
        <family val="2"/>
      </rPr>
      <t>&gt;
&lt;/h3&gt;</t>
    </r>
  </si>
  <si>
    <r>
      <t xml:space="preserve">Structurer les en-têtes de panneaux dépliants à l'aide de balise </t>
    </r>
    <r>
      <rPr>
        <i/>
        <sz val="11"/>
        <color rgb="FF000000"/>
        <rFont val="Arial"/>
        <family val="2"/>
      </rPr>
      <t>&lt;h3&gt;</t>
    </r>
    <r>
      <rPr>
        <sz val="11"/>
        <color rgb="FF000000"/>
        <rFont val="Arial"/>
        <family val="2"/>
      </rPr>
      <t xml:space="preserve">. Une solution peut-être de remplacer les balises </t>
    </r>
    <r>
      <rPr>
        <i/>
        <sz val="11"/>
        <color rgb="FF000000"/>
        <rFont val="Arial"/>
        <family val="2"/>
      </rPr>
      <t>&lt;dt&gt;</t>
    </r>
    <r>
      <rPr>
        <sz val="11"/>
        <color rgb="FF000000"/>
        <rFont val="Arial"/>
        <family val="2"/>
      </rPr>
      <t xml:space="preserve"> par des balises</t>
    </r>
    <r>
      <rPr>
        <i/>
        <sz val="11"/>
        <color rgb="FF000000"/>
        <rFont val="Arial"/>
        <family val="2"/>
      </rPr>
      <t xml:space="preserve"> &lt;h3&gt;</t>
    </r>
    <r>
      <rPr>
        <sz val="11"/>
        <color rgb="FF000000"/>
        <rFont val="Arial"/>
        <family val="2"/>
      </rPr>
      <t>. 
Voir critère 9.3 pour un exemple de code.</t>
    </r>
  </si>
  <si>
    <r>
      <t xml:space="preserve">Dans la section "Aides aux agriculteurs…", retirer les attributs </t>
    </r>
    <r>
      <rPr>
        <i/>
        <sz val="11"/>
        <color rgb="FF000000"/>
        <rFont val="Arial"/>
        <family val="2"/>
      </rPr>
      <t>width</t>
    </r>
    <r>
      <rPr>
        <sz val="11"/>
        <color rgb="FF000000"/>
        <rFont val="Arial"/>
        <family val="2"/>
      </rPr>
      <t xml:space="preserve">, </t>
    </r>
    <r>
      <rPr>
        <i/>
        <sz val="11"/>
        <color rgb="FF000000"/>
        <rFont val="Arial"/>
        <family val="2"/>
      </rPr>
      <t>height</t>
    </r>
    <r>
      <rPr>
        <sz val="11"/>
        <color rgb="FF000000"/>
        <rFont val="Arial"/>
        <family val="2"/>
      </rPr>
      <t xml:space="preserve">, </t>
    </r>
    <r>
      <rPr>
        <i/>
        <sz val="11"/>
        <color rgb="FF000000"/>
        <rFont val="Arial"/>
        <family val="2"/>
      </rPr>
      <t>cellspacing</t>
    </r>
    <r>
      <rPr>
        <sz val="11"/>
        <color rgb="FF000000"/>
        <rFont val="Arial"/>
        <family val="2"/>
      </rPr>
      <t>,</t>
    </r>
    <r>
      <rPr>
        <i/>
        <sz val="11"/>
        <color rgb="FF000000"/>
        <rFont val="Arial"/>
        <family val="2"/>
      </rPr>
      <t xml:space="preserve"> cellpadding</t>
    </r>
    <r>
      <rPr>
        <sz val="11"/>
        <color rgb="FF000000"/>
        <rFont val="Arial"/>
        <family val="2"/>
      </rPr>
      <t xml:space="preserve"> et </t>
    </r>
    <r>
      <rPr>
        <i/>
        <sz val="11"/>
        <color rgb="FF000000"/>
        <rFont val="Arial"/>
        <family val="2"/>
      </rPr>
      <t xml:space="preserve">border </t>
    </r>
    <r>
      <rPr>
        <sz val="11"/>
        <color rgb="FF000000"/>
        <rFont val="Arial"/>
        <family val="2"/>
      </rPr>
      <t xml:space="preserve">présentes sur les tableaux de données (balises </t>
    </r>
    <r>
      <rPr>
        <i/>
        <sz val="11"/>
        <color rgb="FF000000"/>
        <rFont val="Arial"/>
        <family val="2"/>
      </rPr>
      <t>&lt;table&gt;</t>
    </r>
    <r>
      <rPr>
        <sz val="11"/>
        <color rgb="FF000000"/>
        <rFont val="Arial"/>
        <family val="2"/>
      </rPr>
      <t>).
À remplacer par une mise en forme gérée en CSS.</t>
    </r>
  </si>
  <si>
    <t>Avec un écran de largeur 320px, la consultation des tableaux de la section "Aides aux agriculteurs…" n'est pas possible. Une partie de ces tableaux est tronquée, et il n'y a pas la possibilité de défiler horizontalement le contenu pour accéder à l'ensemble des informations qu'il contient. 
Permettre (uniquement sur ces tableaux) un défilement horizontal pour que les utilisateurs puissent accéder à l'ensemble des informations qu'ils contiennent.</t>
  </si>
  <si>
    <t>Ce critère sera conforme lorque le correctif détaillé pour le critère 2.1 sera appliqué.</t>
  </si>
  <si>
    <r>
      <t xml:space="preserve">Les vidéos présentes sur cette page ne disposent ni d'une transcription textuelle, ni d'une audio-description. 
En conséquence, pour chacune de ces vidéos, ajouter une transcription textuelle qui reprenne l’ensemble des informations véhiculées par celles-ci. 
Cette transcription textuelle peut par exemple être proposée via un système de plier/déplier positionné directement sous la vidéo.
Pour obtenir par exemple concrètement, quand la transcription textuelle de la vidéo est affichée :
</t>
    </r>
    <r>
      <rPr>
        <i/>
        <sz val="11"/>
        <color rgb="FF000000"/>
        <rFont val="Arial"/>
        <family val="2"/>
      </rPr>
      <t>&lt;iframe title="Vidéo YouTube"&gt;[…]&lt;/iframe&gt;
&lt;button type="button" aria-expanded="true"&gt;Lire la transcription textuelle de la vidéo&lt;/button&gt;
&lt;div&gt;[Transcription textuelle]&lt;/div&gt;</t>
    </r>
  </si>
  <si>
    <t>Ce critère sera conforme lorque le correctif détaillé pour le critère 4.1 sera appliqué.</t>
  </si>
  <si>
    <r>
      <t xml:space="preserve">Les vidéos de la page disposent de sous-titres générés automatiquement par Youtube. Or, ces sous-titres comportent des erreurs de transcription. Par exemple, dans la vidéo "Acquisition et maintien d'une exploitation en agriculture biologique", SERPN a été retranscrit CNC ce qui est problématique pour la compréhension de la vidéo.
Il est donc nécessaire de relire les sous-titres générés automatiquement par Youtube afin de pouvoir y ajouter de la ponctuation et de corriger les erreurs de transcription.
Voici une notice expliquant comment modifier les sous-titres d'une vidéo Youtube : </t>
    </r>
    <r>
      <rPr>
        <i/>
        <u/>
        <sz val="11"/>
        <color rgb="FF000000"/>
        <rFont val="Arial"/>
        <family val="2"/>
      </rPr>
      <t>https://support.google.com/youtube/answer/2734705?hl=fr&amp;ref_topic=7296214#zippy=%2Cmodifier-le-texte-des-sous-titres</t>
    </r>
  </si>
  <si>
    <t>La plupart des vidéos comportent des informations visuelles : noms, prénoms et mandats/postes des différents intervenants, textes d'introduction, intitulés des vidéos, etc. qui nécessitent donc que la vidéo dispose d'une audio-description synchronisée pour que ces informations soient accessibles notamment aux personnes aveugles.</t>
  </si>
  <si>
    <r>
      <t xml:space="preserve">Pour chacune des vidéos présentes dans le contenu principal de la page, ajouter un texte introductif </t>
    </r>
    <r>
      <rPr>
        <i/>
        <sz val="11"/>
        <color rgb="FF000000"/>
        <rFont val="Arial"/>
        <family val="2"/>
      </rPr>
      <t>"Vidéo [Titre_de_la_vidéo] :"</t>
    </r>
    <r>
      <rPr>
        <sz val="11"/>
        <color rgb="FF000000"/>
        <rFont val="Arial"/>
        <family val="2"/>
      </rPr>
      <t xml:space="preserve"> afin d'être en conformité avec ce critère.</t>
    </r>
  </si>
  <si>
    <r>
      <t xml:space="preserve">Les boutons plier/déplier des accordéons ne sont pas pleinement accessibles au clavier (ils ne déclenchent pas si l'on presse la touche "Espace"). Pour y remédier : 
- Structurer ces boutons à l'aide d'une balise </t>
    </r>
    <r>
      <rPr>
        <i/>
        <sz val="11"/>
        <color rgb="FF000000"/>
        <rFont val="Arial"/>
        <family val="2"/>
      </rPr>
      <t>&lt;button type="button"&gt;</t>
    </r>
    <r>
      <rPr>
        <sz val="11"/>
        <color rgb="FF000000"/>
        <rFont val="Arial"/>
        <family val="2"/>
      </rPr>
      <t xml:space="preserve"> ;
- Ajouter un attribut </t>
    </r>
    <r>
      <rPr>
        <i/>
        <sz val="11"/>
        <color rgb="FF000000"/>
        <rFont val="Arial"/>
        <family val="2"/>
      </rPr>
      <t>aria-expanded</t>
    </r>
    <r>
      <rPr>
        <sz val="11"/>
        <color rgb="FF000000"/>
        <rFont val="Arial"/>
        <family val="2"/>
      </rPr>
      <t xml:space="preserve"> qui, de manière dynamique, prendra la valeur false lorsque le panneau sera masqué et la valeur true dans le cas contraire ;
- Vérifier/garantir le fonctionnement de ce bouton au clavier : une fois focusé, l’appui sur la touche "Entrée" et l’appui sur la touche "Espace" doit permettre de l’activer (affichage/masquage de son sous-menu).
Un exemple de code (le contenu du panneau est, dans le cas présent, masqué) :
</t>
    </r>
    <r>
      <rPr>
        <i/>
        <sz val="11"/>
        <color rgb="FF000000"/>
        <rFont val="Arial"/>
        <family val="2"/>
      </rPr>
      <t>&lt;h3 id="[id_title]"&gt;
   &lt;span class="ckeditor-accordion-toggle"&gt;&lt;/span&gt;
   &lt;</t>
    </r>
    <r>
      <rPr>
        <b/>
        <i/>
        <sz val="11"/>
        <color rgb="FF000000"/>
        <rFont val="Arial"/>
        <family val="2"/>
      </rPr>
      <t>button type="button"</t>
    </r>
    <r>
      <rPr>
        <i/>
        <sz val="11"/>
        <color rgb="FF000000"/>
        <rFont val="Arial"/>
        <family val="2"/>
      </rPr>
      <t xml:space="preserve"> class="ckeditor-accordion-toggler" </t>
    </r>
    <r>
      <rPr>
        <b/>
        <i/>
        <sz val="11"/>
        <color rgb="FF000000"/>
        <rFont val="Arial"/>
        <family val="2"/>
      </rPr>
      <t>aria-expanded="false"</t>
    </r>
    <r>
      <rPr>
        <i/>
        <sz val="11"/>
        <color rgb="FF000000"/>
        <rFont val="Arial"/>
        <family val="2"/>
      </rPr>
      <t>&gt;Acquisition et maintien d'une exploitation en agriculture biologique - Eure (27)&lt;/</t>
    </r>
    <r>
      <rPr>
        <b/>
        <i/>
        <sz val="11"/>
        <color rgb="FF000000"/>
        <rFont val="Arial"/>
        <family val="2"/>
      </rPr>
      <t>button</t>
    </r>
    <r>
      <rPr>
        <i/>
        <sz val="11"/>
        <color rgb="FF000000"/>
        <rFont val="Arial"/>
        <family val="2"/>
      </rPr>
      <t>&gt;
&lt;/h3&gt;</t>
    </r>
  </si>
  <si>
    <r>
      <t xml:space="preserve">Cf. critère 6.1
------
Structurer les en-têtes de panneaux dépliants à l'aide de balise </t>
    </r>
    <r>
      <rPr>
        <i/>
        <sz val="11"/>
        <color rgb="FF000000"/>
        <rFont val="Arial"/>
        <family val="2"/>
      </rPr>
      <t>&lt;h3&gt;</t>
    </r>
    <r>
      <rPr>
        <sz val="11"/>
        <color rgb="FF000000"/>
        <rFont val="Arial"/>
        <family val="2"/>
      </rPr>
      <t xml:space="preserve">. Une solution peut-être de remplacer les balises </t>
    </r>
    <r>
      <rPr>
        <i/>
        <sz val="11"/>
        <color rgb="FF000000"/>
        <rFont val="Arial"/>
        <family val="2"/>
      </rPr>
      <t>&lt;dt&gt;</t>
    </r>
    <r>
      <rPr>
        <sz val="11"/>
        <color rgb="FF000000"/>
        <rFont val="Arial"/>
        <family val="2"/>
      </rPr>
      <t xml:space="preserve"> par des balises</t>
    </r>
    <r>
      <rPr>
        <i/>
        <sz val="11"/>
        <color rgb="FF000000"/>
        <rFont val="Arial"/>
        <family val="2"/>
      </rPr>
      <t xml:space="preserve"> &lt;h3&gt;</t>
    </r>
    <r>
      <rPr>
        <sz val="11"/>
        <color rgb="FF000000"/>
        <rFont val="Arial"/>
        <family val="2"/>
      </rPr>
      <t>. 
Voir critère 9.3 pour un exemple de code.</t>
    </r>
  </si>
  <si>
    <r>
      <t>Retirer les attributs</t>
    </r>
    <r>
      <rPr>
        <i/>
        <sz val="11"/>
        <color rgb="FF000000"/>
        <rFont val="Arial"/>
        <family val="2"/>
      </rPr>
      <t xml:space="preserve"> frameborder</t>
    </r>
    <r>
      <rPr>
        <sz val="11"/>
        <color rgb="FF000000"/>
        <rFont val="Arial"/>
        <family val="2"/>
      </rPr>
      <t xml:space="preserve">, </t>
    </r>
    <r>
      <rPr>
        <i/>
        <sz val="11"/>
        <color rgb="FF000000"/>
        <rFont val="Arial"/>
        <family val="2"/>
      </rPr>
      <t>height</t>
    </r>
    <r>
      <rPr>
        <sz val="11"/>
        <color rgb="FF000000"/>
        <rFont val="Arial"/>
        <family val="2"/>
      </rPr>
      <t xml:space="preserve"> et </t>
    </r>
    <r>
      <rPr>
        <i/>
        <sz val="11"/>
        <color rgb="FF000000"/>
        <rFont val="Arial"/>
        <family val="2"/>
      </rPr>
      <t>width</t>
    </r>
    <r>
      <rPr>
        <sz val="11"/>
        <color rgb="FF000000"/>
        <rFont val="Arial"/>
        <family val="2"/>
      </rPr>
      <t xml:space="preserve"> présents sur les balises </t>
    </r>
    <r>
      <rPr>
        <i/>
        <sz val="11"/>
        <color rgb="FF000000"/>
        <rFont val="Arial"/>
        <family val="2"/>
      </rPr>
      <t xml:space="preserve">&lt;iframe&gt; </t>
    </r>
    <r>
      <rPr>
        <sz val="11"/>
        <color rgb="FF000000"/>
        <rFont val="Arial"/>
        <family val="2"/>
      </rPr>
      <t>des lecteurs de vidéo Youtube présents dans la page.
À remplacer par une mise en forme gérée en CSS.</t>
    </r>
  </si>
  <si>
    <t>Avec un écran de largeur 320px, la consultation des vidéos n'est pas possible. Une partie de la vidéo est masquée, et il n'y a pas la possibilité de défiler horizontalement le contenu. Réduire la taille du lecteur vidéo afin qu'il n'occupe que 100% de la largeur de l'écran au maximum (mise en forme à gérer en CSS).</t>
  </si>
  <si>
    <r>
      <t xml:space="preserve">Pour l'image "plaquette_programme.png" présente dans la barre latérale de gauche, nous vous conseillons de modifier l'alternative textuelle comme suit : 
</t>
    </r>
    <r>
      <rPr>
        <i/>
        <sz val="11"/>
        <color rgb="FF000000"/>
        <rFont val="Arial"/>
        <family val="2"/>
      </rPr>
      <t>&lt;img src="[...]/plaquette_programme.png" alt="</t>
    </r>
    <r>
      <rPr>
        <b/>
        <i/>
        <sz val="11"/>
        <color rgb="FF000000"/>
        <rFont val="Arial"/>
        <family val="2"/>
      </rPr>
      <t>Couverture de la plaquette : 11e programme d'intervention de l'Agence de l'eau Seine-Normandie 2019 - 2024</t>
    </r>
    <r>
      <rPr>
        <i/>
        <sz val="11"/>
        <color rgb="FF000000"/>
        <rFont val="Arial"/>
        <family val="2"/>
      </rPr>
      <t xml:space="preserve">"&gt; </t>
    </r>
    <r>
      <rPr>
        <sz val="11"/>
        <color rgb="FF000000"/>
        <rFont val="Arial"/>
        <family val="2"/>
      </rPr>
      <t xml:space="preserve">
------
</t>
    </r>
    <r>
      <rPr>
        <u/>
        <sz val="11"/>
        <color rgb="FF000000"/>
        <rFont val="Arial"/>
        <family val="2"/>
      </rPr>
      <t>Recommandation :</t>
    </r>
    <r>
      <rPr>
        <sz val="11"/>
        <color rgb="FF000000"/>
        <rFont val="Arial"/>
        <family val="2"/>
      </rPr>
      <t xml:space="preserve">
Pour l'image "Programme_eau__climat_taille.png" présente dans la barre latérale de gauche, nous vous conseillons de modifier l'alternative textuelle comme suit : 
</t>
    </r>
    <r>
      <rPr>
        <i/>
        <sz val="11"/>
        <color rgb="FF000000"/>
        <rFont val="Arial"/>
        <family val="2"/>
      </rPr>
      <t>&lt;img src="[…]/Programme_eau__climat_taille.png" alt="</t>
    </r>
    <r>
      <rPr>
        <b/>
        <i/>
        <sz val="11"/>
        <color rgb="FF000000"/>
        <rFont val="Arial"/>
        <family val="2"/>
      </rPr>
      <t>Programme eau et climat 2019 - 2024</t>
    </r>
    <r>
      <rPr>
        <i/>
        <sz val="11"/>
        <color rgb="FF000000"/>
        <rFont val="Arial"/>
        <family val="2"/>
      </rPr>
      <t>"&gt;</t>
    </r>
  </si>
  <si>
    <r>
      <t xml:space="preserve">Pour le tableau présent dans la section "Les appels à projets en cours", ajouter un attribut </t>
    </r>
    <r>
      <rPr>
        <i/>
        <sz val="11"/>
        <color rgb="FF000000"/>
        <rFont val="Arial"/>
        <family val="2"/>
      </rPr>
      <t>aria-labelledby="[id_titre]"</t>
    </r>
    <r>
      <rPr>
        <sz val="11"/>
        <color rgb="FF000000"/>
        <rFont val="Arial"/>
        <family val="2"/>
      </rPr>
      <t xml:space="preserve"> qui permettent de faire le lien avec le titre du tableau.
Ainsi, on obtiendra : 
</t>
    </r>
    <r>
      <rPr>
        <i/>
        <sz val="11"/>
        <color rgb="FF000000"/>
        <rFont val="Arial"/>
        <family val="2"/>
      </rPr>
      <t xml:space="preserve">&lt;h2 id="[section_title_id]"&gt;Les appels à projets en cours&lt;/h2&gt;
&lt;table </t>
    </r>
    <r>
      <rPr>
        <b/>
        <i/>
        <sz val="11"/>
        <color rgb="FF000000"/>
        <rFont val="Arial"/>
        <family val="2"/>
      </rPr>
      <t>aria-labelledby="[section_title_id]"</t>
    </r>
    <r>
      <rPr>
        <i/>
        <sz val="11"/>
        <color rgb="FF000000"/>
        <rFont val="Arial"/>
        <family val="2"/>
      </rPr>
      <t xml:space="preserve">&gt;
   [...]
&lt;/table&gt;
</t>
    </r>
    <r>
      <rPr>
        <sz val="11"/>
        <color rgb="FF000000"/>
        <rFont val="Arial"/>
        <family val="2"/>
      </rPr>
      <t xml:space="preserve">Remplacer </t>
    </r>
    <r>
      <rPr>
        <i/>
        <sz val="11"/>
        <color rgb="FF000000"/>
        <rFont val="Arial"/>
        <family val="2"/>
      </rPr>
      <t>[section_title_id]</t>
    </r>
    <r>
      <rPr>
        <sz val="11"/>
        <color rgb="FF000000"/>
        <rFont val="Arial"/>
        <family val="2"/>
      </rPr>
      <t xml:space="preserve"> par la valeur qui vous convient.</t>
    </r>
  </si>
  <si>
    <r>
      <t xml:space="preserve">Pour le tableau présent dans la section "Les appels à projets en cours", procéder aux modifications suivantes :  
- Structurer les en-têtes de colonnes à l'aide d'une balise </t>
    </r>
    <r>
      <rPr>
        <b/>
        <i/>
        <sz val="11"/>
        <color rgb="FF000000"/>
        <rFont val="Arial"/>
        <family val="2"/>
      </rPr>
      <t>&lt;th&gt;</t>
    </r>
    <r>
      <rPr>
        <sz val="11"/>
        <color rgb="FF000000"/>
        <rFont val="Arial"/>
        <family val="2"/>
      </rPr>
      <t xml:space="preserve">,
- Ajouter l'attribut </t>
    </r>
    <r>
      <rPr>
        <b/>
        <i/>
        <sz val="11"/>
        <color rgb="FF000000"/>
        <rFont val="Arial"/>
        <family val="2"/>
      </rPr>
      <t>scope="col"</t>
    </r>
    <r>
      <rPr>
        <sz val="11"/>
        <color rgb="FF000000"/>
        <rFont val="Arial"/>
        <family val="2"/>
      </rPr>
      <t xml:space="preserve"> afin de permettre que chaque cellule soit correctement associée avec son en-tête de colonne correspondante,
- Ajouter un libellé à la colonne qui contient les liens de téléchargement. Si vous ne souhaitez pas qu'il soit visible à l'écran, vous pouvez lui appliquer la classe </t>
    </r>
    <r>
      <rPr>
        <i/>
        <sz val="11"/>
        <color rgb="FF000000"/>
        <rFont val="Arial"/>
        <family val="2"/>
      </rPr>
      <t>visually-hidden</t>
    </r>
    <r>
      <rPr>
        <sz val="11"/>
        <color rgb="FF000000"/>
        <rFont val="Arial"/>
        <family val="2"/>
      </rPr>
      <t xml:space="preserve">. Ainsi, il restera disponible aux outils de synthèse vocale.
À titre d'exemple, pour le tableau "Année 2021", on obtiendra : 
</t>
    </r>
    <r>
      <rPr>
        <i/>
        <sz val="11"/>
        <color rgb="FF000000"/>
        <rFont val="Arial"/>
        <family val="2"/>
      </rPr>
      <t>&lt;table aria-labelledby="[...]"&gt;
   &lt;tbody&gt;
      &lt;tr&gt;
         &lt;</t>
    </r>
    <r>
      <rPr>
        <b/>
        <i/>
        <sz val="11"/>
        <color rgb="FF000000"/>
        <rFont val="Arial"/>
        <family val="2"/>
      </rPr>
      <t>th scope="col"</t>
    </r>
    <r>
      <rPr>
        <i/>
        <sz val="11"/>
        <color rgb="FF000000"/>
        <rFont val="Arial"/>
        <family val="2"/>
      </rPr>
      <t>&gt;Intitulé de l'appel à projet&lt;</t>
    </r>
    <r>
      <rPr>
        <b/>
        <i/>
        <sz val="11"/>
        <color rgb="FF000000"/>
        <rFont val="Arial"/>
        <family val="2"/>
      </rPr>
      <t>/th</t>
    </r>
    <r>
      <rPr>
        <i/>
        <sz val="11"/>
        <color rgb="FF000000"/>
        <rFont val="Arial"/>
        <family val="2"/>
      </rPr>
      <t>&gt;
         &lt;</t>
    </r>
    <r>
      <rPr>
        <b/>
        <i/>
        <sz val="11"/>
        <color rgb="FF000000"/>
        <rFont val="Arial"/>
        <family val="2"/>
      </rPr>
      <t>th scope="col"</t>
    </r>
    <r>
      <rPr>
        <i/>
        <sz val="11"/>
        <color rgb="FF000000"/>
        <rFont val="Arial"/>
        <family val="2"/>
      </rPr>
      <t>&gt;Public cible&lt;</t>
    </r>
    <r>
      <rPr>
        <b/>
        <i/>
        <sz val="11"/>
        <color rgb="FF000000"/>
        <rFont val="Arial"/>
        <family val="2"/>
      </rPr>
      <t>/th</t>
    </r>
    <r>
      <rPr>
        <i/>
        <sz val="11"/>
        <color rgb="FF000000"/>
        <rFont val="Arial"/>
        <family val="2"/>
      </rPr>
      <t>&gt;
         &lt;</t>
    </r>
    <r>
      <rPr>
        <b/>
        <i/>
        <sz val="11"/>
        <color rgb="FF000000"/>
        <rFont val="Arial"/>
        <family val="2"/>
      </rPr>
      <t>th scope="col"</t>
    </r>
    <r>
      <rPr>
        <i/>
        <sz val="11"/>
        <color rgb="FF000000"/>
        <rFont val="Arial"/>
        <family val="2"/>
      </rPr>
      <t>&gt;Enveloppe budgétaire&lt;</t>
    </r>
    <r>
      <rPr>
        <b/>
        <i/>
        <sz val="11"/>
        <color rgb="FF000000"/>
        <rFont val="Arial"/>
        <family val="2"/>
      </rPr>
      <t>/th</t>
    </r>
    <r>
      <rPr>
        <i/>
        <sz val="11"/>
        <color rgb="FF000000"/>
        <rFont val="Arial"/>
        <family val="2"/>
      </rPr>
      <t>&gt;
         &lt;</t>
    </r>
    <r>
      <rPr>
        <b/>
        <i/>
        <sz val="11"/>
        <color rgb="FF000000"/>
        <rFont val="Arial"/>
        <family val="2"/>
      </rPr>
      <t>th scope="col"</t>
    </r>
    <r>
      <rPr>
        <i/>
        <sz val="11"/>
        <color rgb="FF000000"/>
        <rFont val="Arial"/>
        <family val="2"/>
      </rPr>
      <t>&gt;Date de limite de dépôt des dossiers&lt;</t>
    </r>
    <r>
      <rPr>
        <b/>
        <i/>
        <sz val="11"/>
        <color rgb="FF000000"/>
        <rFont val="Arial"/>
        <family val="2"/>
      </rPr>
      <t>/th</t>
    </r>
    <r>
      <rPr>
        <i/>
        <sz val="11"/>
        <color rgb="FF000000"/>
        <rFont val="Arial"/>
        <family val="2"/>
      </rPr>
      <t>&gt;
      &lt;/tr&gt;
      [...]
   &lt;/tbody&gt;
&lt;/table&gt;</t>
    </r>
  </si>
  <si>
    <r>
      <t xml:space="preserve">Les boutons plier/déplier des accordéons ne sont pas pleinement accessibles au clavier (ils ne déclenchent pas si l'on presse la touche "Espace"). Pour y remédier : 
- Structurer ces boutons à l'aide d'une balise </t>
    </r>
    <r>
      <rPr>
        <i/>
        <sz val="11"/>
        <color rgb="FF000000"/>
        <rFont val="Arial"/>
        <family val="2"/>
      </rPr>
      <t>&lt;button type="button"&gt;</t>
    </r>
    <r>
      <rPr>
        <sz val="11"/>
        <color rgb="FF000000"/>
        <rFont val="Arial"/>
        <family val="2"/>
      </rPr>
      <t xml:space="preserve"> ;
- Ajouter un attribut </t>
    </r>
    <r>
      <rPr>
        <i/>
        <sz val="11"/>
        <color rgb="FF000000"/>
        <rFont val="Arial"/>
        <family val="2"/>
      </rPr>
      <t>aria-expanded</t>
    </r>
    <r>
      <rPr>
        <sz val="11"/>
        <color rgb="FF000000"/>
        <rFont val="Arial"/>
        <family val="2"/>
      </rPr>
      <t xml:space="preserve"> qui, de manière dynamique, prendra la valeur false lorsque le panneau sera masqué et la valeur true dans le cas contraire ;
- Vérifier/garantir le fonctionnement de ce bouton au clavier : une fois focusé, l’appui sur la touche "Entrée" et l’appui sur la touche "Espace" doit permettre de l’activer (affichage/masquage de son sous-menu).
Un exemple de code (le contenu du panneau est, dans ce cas, masqué) :
</t>
    </r>
    <r>
      <rPr>
        <i/>
        <sz val="11"/>
        <color rgb="FF000000"/>
        <rFont val="Arial"/>
        <family val="2"/>
      </rPr>
      <t>&lt;h3 id="[...]"&gt;
   &lt;span class="ckeditor-accordion-toggle"&gt;&lt;/span&gt;
   &lt;</t>
    </r>
    <r>
      <rPr>
        <b/>
        <i/>
        <sz val="11"/>
        <color rgb="FF000000"/>
        <rFont val="Arial"/>
        <family val="2"/>
      </rPr>
      <t>button type="button"</t>
    </r>
    <r>
      <rPr>
        <i/>
        <sz val="11"/>
        <color rgb="FF000000"/>
        <rFont val="Arial"/>
        <family val="2"/>
      </rPr>
      <t xml:space="preserve"> class="ckeditor-accordion-toggler" </t>
    </r>
    <r>
      <rPr>
        <b/>
        <i/>
        <sz val="11"/>
        <color rgb="FF000000"/>
        <rFont val="Arial"/>
        <family val="2"/>
      </rPr>
      <t>aria-expanded="false"</t>
    </r>
    <r>
      <rPr>
        <i/>
        <sz val="11"/>
        <color rgb="FF000000"/>
        <rFont val="Arial"/>
        <family val="2"/>
      </rPr>
      <t>&gt;2021 - Appel à projets "Innovation pour la gestion de l'eau - Transition numérique et économie circulaire&lt;/</t>
    </r>
    <r>
      <rPr>
        <b/>
        <i/>
        <sz val="11"/>
        <color rgb="FF000000"/>
        <rFont val="Arial"/>
        <family val="2"/>
      </rPr>
      <t>button</t>
    </r>
    <r>
      <rPr>
        <i/>
        <sz val="11"/>
        <color rgb="FF000000"/>
        <rFont val="Arial"/>
        <family val="2"/>
      </rPr>
      <t>&gt;
&lt;/h3&gt;</t>
    </r>
  </si>
  <si>
    <r>
      <t xml:space="preserve">Cf. critère 6.1
------
Structurer les en-têtes de panneaux dépliants à l'aide de balise </t>
    </r>
    <r>
      <rPr>
        <i/>
        <sz val="11"/>
        <color rgb="FF000000"/>
        <rFont val="Arial"/>
        <family val="2"/>
      </rPr>
      <t xml:space="preserve">&lt;h3&gt; </t>
    </r>
    <r>
      <rPr>
        <sz val="11"/>
        <color rgb="FF000000"/>
        <rFont val="Arial"/>
        <family val="2"/>
      </rPr>
      <t xml:space="preserve">(ou </t>
    </r>
    <r>
      <rPr>
        <i/>
        <sz val="11"/>
        <color rgb="FF000000"/>
        <rFont val="Arial"/>
        <family val="2"/>
      </rPr>
      <t>&lt;h4&gt;</t>
    </r>
    <r>
      <rPr>
        <sz val="11"/>
        <color rgb="FF000000"/>
        <rFont val="Arial"/>
        <family val="2"/>
      </rPr>
      <t xml:space="preserve"> dans le cas des en-têtes de panneaux dépliants présentes dans la section "2016 - Appels à projets Gestion durable des eaux de pluies dans les nouveaux aménagements"). Une solution peut-être de remplacer les balises </t>
    </r>
    <r>
      <rPr>
        <i/>
        <sz val="11"/>
        <color rgb="FF000000"/>
        <rFont val="Arial"/>
        <family val="2"/>
      </rPr>
      <t>&lt;dt&gt;</t>
    </r>
    <r>
      <rPr>
        <sz val="11"/>
        <color rgb="FF000000"/>
        <rFont val="Arial"/>
        <family val="2"/>
      </rPr>
      <t xml:space="preserve"> par des balises</t>
    </r>
    <r>
      <rPr>
        <i/>
        <sz val="11"/>
        <color rgb="FF000000"/>
        <rFont val="Arial"/>
        <family val="2"/>
      </rPr>
      <t xml:space="preserve"> &lt;h3&gt;</t>
    </r>
    <r>
      <rPr>
        <sz val="11"/>
        <color rgb="FF000000"/>
        <rFont val="Arial"/>
        <family val="2"/>
      </rPr>
      <t xml:space="preserve"> (ou </t>
    </r>
    <r>
      <rPr>
        <i/>
        <sz val="11"/>
        <color rgb="FF000000"/>
        <rFont val="Arial"/>
        <family val="2"/>
      </rPr>
      <t>&lt;h4&gt;</t>
    </r>
    <r>
      <rPr>
        <sz val="11"/>
        <color rgb="FF000000"/>
        <rFont val="Arial"/>
        <family val="2"/>
      </rPr>
      <t>). 
Voir critère 9.3 pour un exemple de code.</t>
    </r>
  </si>
  <si>
    <r>
      <t xml:space="preserve">Dans la section "Les appels à projets en cours", retirer les attributs </t>
    </r>
    <r>
      <rPr>
        <i/>
        <sz val="11"/>
        <color rgb="FF000000"/>
        <rFont val="Arial"/>
        <family val="2"/>
      </rPr>
      <t>cellspacing</t>
    </r>
    <r>
      <rPr>
        <sz val="11"/>
        <color rgb="FF000000"/>
        <rFont val="Arial"/>
        <family val="2"/>
      </rPr>
      <t>,</t>
    </r>
    <r>
      <rPr>
        <i/>
        <sz val="11"/>
        <color rgb="FF000000"/>
        <rFont val="Arial"/>
        <family val="2"/>
      </rPr>
      <t xml:space="preserve"> cellpadding</t>
    </r>
    <r>
      <rPr>
        <sz val="11"/>
        <color rgb="FF000000"/>
        <rFont val="Arial"/>
        <family val="2"/>
      </rPr>
      <t xml:space="preserve"> et </t>
    </r>
    <r>
      <rPr>
        <i/>
        <sz val="11"/>
        <color rgb="FF000000"/>
        <rFont val="Arial"/>
        <family val="2"/>
      </rPr>
      <t xml:space="preserve">border </t>
    </r>
    <r>
      <rPr>
        <sz val="11"/>
        <color rgb="FF000000"/>
        <rFont val="Arial"/>
        <family val="2"/>
      </rPr>
      <t xml:space="preserve">présentes sur le tableau de données (balise </t>
    </r>
    <r>
      <rPr>
        <i/>
        <sz val="11"/>
        <color rgb="FF000000"/>
        <rFont val="Arial"/>
        <family val="2"/>
      </rPr>
      <t>&lt;table&gt;</t>
    </r>
    <r>
      <rPr>
        <sz val="11"/>
        <color rgb="FF000000"/>
        <rFont val="Arial"/>
        <family val="2"/>
      </rPr>
      <t>).
À remplacer par une mise en forme gérée en CSS.</t>
    </r>
  </si>
  <si>
    <r>
      <t xml:space="preserve">Dans la barre latérale de gauche, remplacer l'alternative textuelle de l'image "Etat_lieux_2019_0.png" par </t>
    </r>
    <r>
      <rPr>
        <b/>
        <i/>
        <sz val="11"/>
        <color rgb="FF000000"/>
        <rFont val="Arial"/>
        <family val="2"/>
      </rPr>
      <t>alt="Couverture du rapport État des lieux 2019"</t>
    </r>
    <r>
      <rPr>
        <sz val="11"/>
        <color rgb="FF000000"/>
        <rFont val="Arial"/>
        <family val="2"/>
      </rPr>
      <t>.</t>
    </r>
  </si>
  <si>
    <r>
      <t xml:space="preserve">Les éléments suivants sont des images complexes porteuses de nombreuses informations : 
- Le cycle de l'état des lieux (image "cycle_etat_lieux_petit.jpg"),
- Le "bon état écologique" (image "bon_etat_ecologique_petit.jpg"), 
- Les deux diagrammes "État écologique des cours d'eau : masses d'eau en bon état" et "Nombre de masses d'eau"
Pour les rendre accessibles : 
- Renseigner son attribut alt avec un court résumé explicitant la fonction de l'image puis indiquant où trouver sa description détaillée,
- Rédiger une description détaillée de cette image qui doit reprendre l’ensemble des informations essentielles à la compréhension de celle-ci. Cette description détaillée peut par exemple être proposée via un système de plier/déplier positionné directement sous l’image.
Pour obtenir par exemple concrètement, quand la description détaillée de l’image est affichée :
</t>
    </r>
    <r>
      <rPr>
        <i/>
        <sz val="11"/>
        <rFont val="Arial"/>
        <family val="2"/>
      </rPr>
      <t xml:space="preserve">&lt;img src="[...]" alt="[...] </t>
    </r>
    <r>
      <rPr>
        <b/>
        <i/>
        <sz val="11"/>
        <rFont val="Arial"/>
        <family val="2"/>
      </rPr>
      <t>(description détaillée de cette image disponible ci-après)</t>
    </r>
    <r>
      <rPr>
        <i/>
        <sz val="11"/>
        <rFont val="Arial"/>
        <family val="2"/>
      </rPr>
      <t xml:space="preserve">"&gt;
</t>
    </r>
    <r>
      <rPr>
        <b/>
        <i/>
        <sz val="11"/>
        <rFont val="Arial"/>
        <family val="2"/>
      </rPr>
      <t xml:space="preserve">&lt;button type="button" aria-expanded="true"&gt;Lire la description détaillée de l’image&lt;/button&gt;
&lt;div&gt;[description détaillée]&lt;/div&gt;
</t>
    </r>
    <r>
      <rPr>
        <sz val="11"/>
        <rFont val="Arial"/>
        <family val="2"/>
      </rPr>
      <t>(Si la mise en place de ce type de système de plier/déplier n’est pas envisageable, nous pourrons vous proposer des solutions alternatives.)
Une autre solution peut-être de reprendre l'ensemble des informations portées par l'image dans le texte adjacent à cette image.</t>
    </r>
  </si>
  <si>
    <t>Ce critère sera conforme lorsque le correctif détaillé pour le critère 1.6 sera appliqué.</t>
  </si>
  <si>
    <r>
      <t xml:space="preserve">La légende du diagramme "État écologique des cours d'eau" est incurstée dans l'image, ce qui n'est pas conforme. Pour y remédier, intégrer plutôt ce texte en HTML stylé en CSS.
Pour obtenir concrêtement : 
</t>
    </r>
    <r>
      <rPr>
        <b/>
        <i/>
        <sz val="11"/>
        <color rgb="FF000000"/>
        <rFont val="Arial"/>
        <family val="2"/>
      </rPr>
      <t>&lt;figure role="figure" aria-label="Diagramme état ecologique des cours d'eau"&gt;</t>
    </r>
    <r>
      <rPr>
        <i/>
        <sz val="11"/>
        <color rgb="FF000000"/>
        <rFont val="Arial"/>
        <family val="2"/>
      </rPr>
      <t xml:space="preserve">
   &lt;a href="[...]"&gt;
      &lt;img src="[…]/carte_Synthese_mini.jpg" alt="Diagramme état ecologique des cours d'eau (afficher l'image) (description détaillée de cette image disponible ci-après)"&gt;
   &lt;/a&gt;
   </t>
    </r>
    <r>
      <rPr>
        <b/>
        <i/>
        <sz val="11"/>
        <color rgb="FF000000"/>
        <rFont val="Arial"/>
        <family val="2"/>
      </rPr>
      <t>&lt;figcaption&gt;Diagramme état écologique des cours d'eau : masses d'eau en bon état&lt;/figcaption&gt;</t>
    </r>
    <r>
      <rPr>
        <i/>
        <sz val="11"/>
        <color rgb="FF000000"/>
        <rFont val="Arial"/>
        <family val="2"/>
      </rPr>
      <t xml:space="preserve">
</t>
    </r>
    <r>
      <rPr>
        <b/>
        <i/>
        <sz val="11"/>
        <color rgb="FF000000"/>
        <rFont val="Arial"/>
        <family val="2"/>
      </rPr>
      <t>&lt;/figure&gt;</t>
    </r>
  </si>
  <si>
    <r>
      <t xml:space="preserve">Les deux cartes présentes dans la page ont une légende qui ne leur est pas correctement rattachée.
Pour y remédier, procéder comme suit : 
- Utiliser une balise </t>
    </r>
    <r>
      <rPr>
        <b/>
        <i/>
        <sz val="11"/>
        <color rgb="FF000000"/>
        <rFont val="Arial"/>
        <family val="2"/>
      </rPr>
      <t>&lt;figure role="figure"&gt;</t>
    </r>
    <r>
      <rPr>
        <sz val="11"/>
        <color rgb="FF000000"/>
        <rFont val="Arial"/>
        <family val="2"/>
      </rPr>
      <t xml:space="preserve"> pour encadre la carte + sa légende ;
- Structurer les légendes de ces images avec des balises </t>
    </r>
    <r>
      <rPr>
        <b/>
        <sz val="11"/>
        <color rgb="FF000000"/>
        <rFont val="Arial"/>
        <family val="2"/>
      </rPr>
      <t>&lt;figcaption&gt;</t>
    </r>
    <r>
      <rPr>
        <sz val="11"/>
        <color rgb="FF000000"/>
        <rFont val="Arial"/>
        <family val="2"/>
      </rPr>
      <t xml:space="preserve"> ;
- Ajouter un attribut </t>
    </r>
    <r>
      <rPr>
        <b/>
        <i/>
        <sz val="11"/>
        <color rgb="FF000000"/>
        <rFont val="Arial"/>
        <family val="2"/>
      </rPr>
      <t>aria-label</t>
    </r>
    <r>
      <rPr>
        <b/>
        <sz val="11"/>
        <color rgb="FF000000"/>
        <rFont val="Arial"/>
        <family val="2"/>
      </rPr>
      <t xml:space="preserve"> </t>
    </r>
    <r>
      <rPr>
        <sz val="11"/>
        <color rgb="FF000000"/>
        <rFont val="Arial"/>
        <family val="2"/>
      </rPr>
      <t xml:space="preserve">à ces mêmes balises </t>
    </r>
    <r>
      <rPr>
        <i/>
        <sz val="11"/>
        <color rgb="FF000000"/>
        <rFont val="Arial"/>
        <family val="2"/>
      </rPr>
      <t>&lt;figure role="figure"&gt;</t>
    </r>
    <r>
      <rPr>
        <sz val="11"/>
        <color rgb="FF000000"/>
        <rFont val="Arial"/>
        <family val="2"/>
      </rPr>
      <t xml:space="preserve">, et lui affecter la même valeur que la légende de l'image ;
- Enrichir la légende en précisant notamment la nature du média et sa délimitation géographique.
Ainsi, on obtiendra pour la 1ère carte :
</t>
    </r>
    <r>
      <rPr>
        <b/>
        <i/>
        <sz val="11"/>
        <color rgb="FF000000"/>
        <rFont val="Arial"/>
        <family val="2"/>
      </rPr>
      <t>&lt;figure role="figure" aria-label="Carte de l'état écologique des eaux superficielles du bassin Seine-Normandie"&gt;</t>
    </r>
    <r>
      <rPr>
        <i/>
        <sz val="11"/>
        <color rgb="FF000000"/>
        <rFont val="Arial"/>
        <family val="2"/>
      </rPr>
      <t xml:space="preserve">
   &lt;a href="[...]"&gt;
      &lt;img src="[…]/carte_Synthese_mini.jpg" </t>
    </r>
    <r>
      <rPr>
        <b/>
        <i/>
        <sz val="11"/>
        <color rgb="FF000000"/>
        <rFont val="Arial"/>
        <family val="2"/>
      </rPr>
      <t>alt="Carte de la qualité des eaux superficielles (afficher l'image) (description détaillée de cette image disponible ci-après)"</t>
    </r>
    <r>
      <rPr>
        <i/>
        <sz val="11"/>
        <color rgb="FF000000"/>
        <rFont val="Arial"/>
        <family val="2"/>
      </rPr>
      <t xml:space="preserve">&gt;
   &lt;/a&gt;
   </t>
    </r>
    <r>
      <rPr>
        <b/>
        <i/>
        <sz val="11"/>
        <color rgb="FF000000"/>
        <rFont val="Arial"/>
        <family val="2"/>
      </rPr>
      <t>&lt;figcaption&gt;Carte</t>
    </r>
    <r>
      <rPr>
        <i/>
        <sz val="11"/>
        <color rgb="FF000000"/>
        <rFont val="Arial"/>
        <family val="2"/>
      </rPr>
      <t xml:space="preserve"> de l'état écologique des eaux superficielles </t>
    </r>
    <r>
      <rPr>
        <b/>
        <i/>
        <sz val="11"/>
        <color rgb="FF000000"/>
        <rFont val="Arial"/>
        <family val="2"/>
      </rPr>
      <t>du bassin Seine-Normandie&lt;/figcaption&gt;</t>
    </r>
    <r>
      <rPr>
        <i/>
        <sz val="11"/>
        <color rgb="FF000000"/>
        <rFont val="Arial"/>
        <family val="2"/>
      </rPr>
      <t xml:space="preserve">
</t>
    </r>
    <r>
      <rPr>
        <b/>
        <i/>
        <sz val="11"/>
        <color rgb="FF000000"/>
        <rFont val="Arial"/>
        <family val="2"/>
      </rPr>
      <t>&lt;/figure&gt;</t>
    </r>
    <r>
      <rPr>
        <sz val="11"/>
        <color rgb="FF000000"/>
        <rFont val="Arial"/>
        <family val="2"/>
      </rPr>
      <t xml:space="preserve">
Procéder de la même manière pour la seconde carte.</t>
    </r>
  </si>
  <si>
    <t>Dans le diagramme "Nombre de masses d'eau", l'information est donnée uniquement par la couleur. De plus, les deux couleurs choisies sont insuffisamment contrastées l'une par rapport à l'autre (contraste égal à 1.36). Un utilisateur souffrant d'un déficit de perception des couleurs ne pourra donc pas accéder aux informations portées par cette carte.
Une solution peut être d'opter pour des motifs (hachures, pois, etc.) au lieu de couleurs différentes pour distinguer les différentes catégories du diagramme en barres.</t>
  </si>
  <si>
    <t>Les légendes n'étant pas correctement rattachées à la carte qu'elles détaillent, le contenu linéarisé du tableau de mise en forme n'est donc plus compréhensible.
Cf. critère 1.9 pour le détail du correctif à appliquer.</t>
  </si>
  <si>
    <r>
      <t xml:space="preserve">Dans la section "En 2019, l'état global des masses d'eau du bassin poursuit son amélioration", retirer les attributs </t>
    </r>
    <r>
      <rPr>
        <i/>
        <sz val="11"/>
        <color rgb="FF000000"/>
        <rFont val="Arial"/>
        <family val="2"/>
      </rPr>
      <t>cellspacing</t>
    </r>
    <r>
      <rPr>
        <sz val="11"/>
        <color rgb="FF000000"/>
        <rFont val="Arial"/>
        <family val="2"/>
      </rPr>
      <t>,</t>
    </r>
    <r>
      <rPr>
        <i/>
        <sz val="11"/>
        <color rgb="FF000000"/>
        <rFont val="Arial"/>
        <family val="2"/>
      </rPr>
      <t xml:space="preserve"> cellpadding</t>
    </r>
    <r>
      <rPr>
        <sz val="11"/>
        <color rgb="FF000000"/>
        <rFont val="Arial"/>
        <family val="2"/>
      </rPr>
      <t xml:space="preserve"> et </t>
    </r>
    <r>
      <rPr>
        <i/>
        <sz val="11"/>
        <color rgb="FF000000"/>
        <rFont val="Arial"/>
        <family val="2"/>
      </rPr>
      <t xml:space="preserve">border </t>
    </r>
    <r>
      <rPr>
        <sz val="11"/>
        <color rgb="FF000000"/>
        <rFont val="Arial"/>
        <family val="2"/>
      </rPr>
      <t xml:space="preserve">présentes sur le tableau de mise en forme qui contient les deux cartes (balise </t>
    </r>
    <r>
      <rPr>
        <i/>
        <sz val="11"/>
        <color rgb="FF000000"/>
        <rFont val="Arial"/>
        <family val="2"/>
      </rPr>
      <t>&lt;table&gt;</t>
    </r>
    <r>
      <rPr>
        <sz val="11"/>
        <color rgb="FF000000"/>
        <rFont val="Arial"/>
        <family val="2"/>
      </rPr>
      <t>).
À remplacer par une mise en forme gérée en CSS.</t>
    </r>
  </si>
  <si>
    <t>Cf. critère 4.5</t>
  </si>
  <si>
    <t xml:space="preserve">Les vidéos présentes dans la page ne disposent pas d'audiodescription synchronisée. De fait, les informations portées par ce média sont inaccessibles aux personnes aveugles (étant donné que les vidéos de la page ne portent pas d'informations sonores).
En conséquence, pour chacune de ces vidéos, ajouter une audiodescription qui reprenne l’ensemble des informations véhiculées par celle-ci. </t>
  </si>
  <si>
    <t>Ce critère sera conforme lorque le correctif détaillé pour le critère 4.5 sera appliqué.</t>
  </si>
  <si>
    <r>
      <t xml:space="preserve">Pour le tableau présent dans la section "#ilslontfaitpourquoipasvous? Une collection de films courts (2'30)", ajouter un attribut </t>
    </r>
    <r>
      <rPr>
        <i/>
        <sz val="11"/>
        <color rgb="FF000000"/>
        <rFont val="Arial"/>
        <family val="2"/>
      </rPr>
      <t>aria-labelledby="[id_titre]"</t>
    </r>
    <r>
      <rPr>
        <sz val="11"/>
        <color rgb="FF000000"/>
        <rFont val="Arial"/>
        <family val="2"/>
      </rPr>
      <t xml:space="preserve"> qui permettent de faire le lien avec le titre du tableau.
In fine, on aura : 
</t>
    </r>
    <r>
      <rPr>
        <i/>
        <sz val="11"/>
        <color rgb="FF000000"/>
        <rFont val="Arial"/>
        <family val="2"/>
      </rPr>
      <t>&lt;h2</t>
    </r>
    <r>
      <rPr>
        <b/>
        <i/>
        <sz val="11"/>
        <color rgb="FF000000"/>
        <rFont val="Arial"/>
        <family val="2"/>
      </rPr>
      <t xml:space="preserve"> id="[id_title]"</t>
    </r>
    <r>
      <rPr>
        <i/>
        <sz val="11"/>
        <color rgb="FF000000"/>
        <rFont val="Arial"/>
        <family val="2"/>
      </rPr>
      <t xml:space="preserve">&gt;#ilslontfaitpourquoipasvous? Une collection de films courts (2'30)&lt;/h2&gt;
[...]
&lt;table </t>
    </r>
    <r>
      <rPr>
        <b/>
        <i/>
        <sz val="11"/>
        <color rgb="FF000000"/>
        <rFont val="Arial"/>
        <family val="2"/>
      </rPr>
      <t>aria-labelledby="[id_title]"</t>
    </r>
    <r>
      <rPr>
        <i/>
        <sz val="11"/>
        <color rgb="FF000000"/>
        <rFont val="Arial"/>
        <family val="2"/>
      </rPr>
      <t>&gt;
   [...]
&lt;/table&gt;</t>
    </r>
  </si>
  <si>
    <r>
      <t xml:space="preserve">Pour le tableau présent dans la section "#ilslontfaitpourquoipasvous? Une collection de films courts (2'30)", procéder aux modifications suivantes : 
- Structurer les en-têtes de colonnes à l'aide d'une balise </t>
    </r>
    <r>
      <rPr>
        <b/>
        <i/>
        <sz val="11"/>
        <color rgb="FF000000"/>
        <rFont val="Arial"/>
        <family val="2"/>
      </rPr>
      <t>&lt;th&gt;</t>
    </r>
    <r>
      <rPr>
        <sz val="11"/>
        <color rgb="FF000000"/>
        <rFont val="Arial"/>
        <family val="2"/>
      </rPr>
      <t xml:space="preserve">,
- Ajouter l'attribut </t>
    </r>
    <r>
      <rPr>
        <b/>
        <i/>
        <sz val="11"/>
        <color rgb="FF000000"/>
        <rFont val="Arial"/>
        <family val="2"/>
      </rPr>
      <t>scope="col"</t>
    </r>
    <r>
      <rPr>
        <sz val="11"/>
        <color rgb="FF000000"/>
        <rFont val="Arial"/>
        <family val="2"/>
      </rPr>
      <t xml:space="preserve"> afin de permettre que chaque cellule soit correctement associée avec son en-tête de colonne correspondante.
Ainsi, on obtiendra : 
</t>
    </r>
    <r>
      <rPr>
        <i/>
        <sz val="11"/>
        <color rgb="FF000000"/>
        <rFont val="Arial"/>
        <family val="2"/>
      </rPr>
      <t>&lt;table aria-labelledby="[...]"&gt;
   &lt;tbody&gt;
      &lt;tr&gt;
         &lt;</t>
    </r>
    <r>
      <rPr>
        <b/>
        <i/>
        <sz val="11"/>
        <color rgb="FF000000"/>
        <rFont val="Arial"/>
        <family val="2"/>
      </rPr>
      <t>th scope="col"</t>
    </r>
    <r>
      <rPr>
        <i/>
        <sz val="11"/>
        <color rgb="FF000000"/>
        <rFont val="Arial"/>
        <family val="2"/>
      </rPr>
      <t>&gt;Entreprises et changement climatique&lt;</t>
    </r>
    <r>
      <rPr>
        <b/>
        <i/>
        <sz val="11"/>
        <color rgb="FF000000"/>
        <rFont val="Arial"/>
        <family val="2"/>
      </rPr>
      <t>/th</t>
    </r>
    <r>
      <rPr>
        <i/>
        <sz val="11"/>
        <color rgb="FF000000"/>
        <rFont val="Arial"/>
        <family val="2"/>
      </rPr>
      <t>&gt;
         &lt;</t>
    </r>
    <r>
      <rPr>
        <b/>
        <i/>
        <sz val="11"/>
        <color rgb="FF000000"/>
        <rFont val="Arial"/>
        <family val="2"/>
      </rPr>
      <t>th scope="col"</t>
    </r>
    <r>
      <rPr>
        <i/>
        <sz val="11"/>
        <color rgb="FF000000"/>
        <rFont val="Arial"/>
        <family val="2"/>
      </rPr>
      <t>&gt;Eau et biodiversité&lt;</t>
    </r>
    <r>
      <rPr>
        <b/>
        <i/>
        <sz val="11"/>
        <color rgb="FF000000"/>
        <rFont val="Arial"/>
        <family val="2"/>
      </rPr>
      <t>/th</t>
    </r>
    <r>
      <rPr>
        <i/>
        <sz val="11"/>
        <color rgb="FF000000"/>
        <rFont val="Arial"/>
        <family val="2"/>
      </rPr>
      <t>&gt;
         &lt;</t>
    </r>
    <r>
      <rPr>
        <b/>
        <i/>
        <sz val="11"/>
        <color rgb="FF000000"/>
        <rFont val="Arial"/>
        <family val="2"/>
      </rPr>
      <t>th scope="col"</t>
    </r>
    <r>
      <rPr>
        <i/>
        <sz val="11"/>
        <color rgb="FF000000"/>
        <rFont val="Arial"/>
        <family val="2"/>
      </rPr>
      <t>&gt;Eau et gestion des eaux pluviales&lt;</t>
    </r>
    <r>
      <rPr>
        <b/>
        <i/>
        <sz val="11"/>
        <color rgb="FF000000"/>
        <rFont val="Arial"/>
        <family val="2"/>
      </rPr>
      <t>/th</t>
    </r>
    <r>
      <rPr>
        <i/>
        <sz val="11"/>
        <color rgb="FF000000"/>
        <rFont val="Arial"/>
        <family val="2"/>
      </rPr>
      <t>&gt;
      &lt;/tr&gt;
      [...]
   &lt;/tbody&gt;
&lt;/table&gt;</t>
    </r>
  </si>
  <si>
    <r>
      <t xml:space="preserve">Dans la liste des campagnes de communication, les liens-images n'ont pas d'intitulés pertinents.
À titre d'exemple, pour la campagne de communication "Eau potable &amp; économie agricole", modifier comme suit : </t>
    </r>
    <r>
      <rPr>
        <i/>
        <sz val="11"/>
        <color rgb="FF000000"/>
        <rFont val="Arial"/>
        <family val="2"/>
      </rPr>
      <t xml:space="preserve">
&lt;a href="[…]" </t>
    </r>
    <r>
      <rPr>
        <b/>
        <i/>
        <sz val="11"/>
        <color rgb="FF000000"/>
        <rFont val="Arial"/>
        <family val="2"/>
      </rPr>
      <t>aria-label="Colloque Eau potable et économie agricole"</t>
    </r>
    <r>
      <rPr>
        <i/>
        <sz val="11"/>
        <color rgb="FF000000"/>
        <rFont val="Arial"/>
        <family val="2"/>
      </rPr>
      <t>&gt;
   &lt;img src="[...]/colloque_AEP.png" alt="Visuel Colloque AEP"&gt;
&lt;/a&gt;</t>
    </r>
    <r>
      <rPr>
        <sz val="11"/>
        <color rgb="FF000000"/>
        <rFont val="Arial"/>
        <family val="2"/>
      </rPr>
      <t xml:space="preserve">
Procéder de la même manière pour tous les autres liens-images : renseigner dans un attribut </t>
    </r>
    <r>
      <rPr>
        <i/>
        <sz val="11"/>
        <color rgb="FF000000"/>
        <rFont val="Arial"/>
        <family val="2"/>
      </rPr>
      <t>aria-label</t>
    </r>
    <r>
      <rPr>
        <sz val="11"/>
        <color rgb="FF000000"/>
        <rFont val="Arial"/>
        <family val="2"/>
      </rPr>
      <t xml:space="preserve"> le titre de la page ciblée par le lien.</t>
    </r>
  </si>
  <si>
    <r>
      <t xml:space="preserve">Actuellement, les attributs </t>
    </r>
    <r>
      <rPr>
        <i/>
        <sz val="11"/>
        <color rgb="FF000000"/>
        <rFont val="Arial"/>
        <family val="2"/>
      </rPr>
      <t>title</t>
    </r>
    <r>
      <rPr>
        <sz val="11"/>
        <color rgb="FF000000"/>
        <rFont val="Arial"/>
        <family val="2"/>
      </rPr>
      <t xml:space="preserve"> présents sur les balises </t>
    </r>
    <r>
      <rPr>
        <i/>
        <sz val="11"/>
        <color rgb="FF000000"/>
        <rFont val="Arial"/>
        <family val="2"/>
      </rPr>
      <t>&lt;iframe&gt;</t>
    </r>
    <r>
      <rPr>
        <sz val="11"/>
        <color rgb="FF000000"/>
        <rFont val="Arial"/>
        <family val="2"/>
      </rPr>
      <t xml:space="preserve"> des lecteurs vidéo Youtube sont en anglais ("YouTube video player"), ce qui invalide ce critère. Pour y remédier, modifier l'attribut comme suit : 
</t>
    </r>
    <r>
      <rPr>
        <i/>
        <sz val="11"/>
        <color rgb="FF000000"/>
        <rFont val="Arial"/>
        <family val="2"/>
      </rPr>
      <t>&lt;iframe src="[…]" title="</t>
    </r>
    <r>
      <rPr>
        <b/>
        <i/>
        <sz val="11"/>
        <color rgb="FF000000"/>
        <rFont val="Arial"/>
        <family val="2"/>
      </rPr>
      <t>Vidéo Youtube</t>
    </r>
    <r>
      <rPr>
        <i/>
        <sz val="11"/>
        <color rgb="FF000000"/>
        <rFont val="Arial"/>
        <family val="2"/>
      </rPr>
      <t>"&gt;</t>
    </r>
  </si>
  <si>
    <r>
      <t xml:space="preserve">Retirer les attributs </t>
    </r>
    <r>
      <rPr>
        <i/>
        <sz val="11"/>
        <color rgb="FF000000"/>
        <rFont val="Arial"/>
        <family val="2"/>
      </rPr>
      <t>width</t>
    </r>
    <r>
      <rPr>
        <sz val="11"/>
        <color rgb="FF000000"/>
        <rFont val="Arial"/>
        <family val="2"/>
      </rPr>
      <t xml:space="preserve">, </t>
    </r>
    <r>
      <rPr>
        <i/>
        <sz val="11"/>
        <color rgb="FF000000"/>
        <rFont val="Arial"/>
        <family val="2"/>
      </rPr>
      <t>height</t>
    </r>
    <r>
      <rPr>
        <sz val="11"/>
        <color rgb="FF000000"/>
        <rFont val="Arial"/>
        <family val="2"/>
      </rPr>
      <t xml:space="preserve">, </t>
    </r>
    <r>
      <rPr>
        <i/>
        <sz val="11"/>
        <color rgb="FF000000"/>
        <rFont val="Arial"/>
        <family val="2"/>
      </rPr>
      <t>cellspacing</t>
    </r>
    <r>
      <rPr>
        <sz val="11"/>
        <color rgb="FF000000"/>
        <rFont val="Arial"/>
        <family val="2"/>
      </rPr>
      <t xml:space="preserve">, </t>
    </r>
    <r>
      <rPr>
        <i/>
        <sz val="11"/>
        <color rgb="FF000000"/>
        <rFont val="Arial"/>
        <family val="2"/>
      </rPr>
      <t>cellpadding</t>
    </r>
    <r>
      <rPr>
        <sz val="11"/>
        <color rgb="FF000000"/>
        <rFont val="Arial"/>
        <family val="2"/>
      </rPr>
      <t xml:space="preserve"> et </t>
    </r>
    <r>
      <rPr>
        <i/>
        <sz val="11"/>
        <color rgb="FF000000"/>
        <rFont val="Arial"/>
        <family val="2"/>
      </rPr>
      <t>border</t>
    </r>
    <r>
      <rPr>
        <sz val="11"/>
        <color rgb="FF000000"/>
        <rFont val="Arial"/>
        <family val="2"/>
      </rPr>
      <t xml:space="preserve"> présents sur le tableau (balise </t>
    </r>
    <r>
      <rPr>
        <i/>
        <sz val="11"/>
        <color rgb="FF000000"/>
        <rFont val="Arial"/>
        <family val="2"/>
      </rPr>
      <t>&lt;table&gt;</t>
    </r>
    <r>
      <rPr>
        <sz val="11"/>
        <color rgb="FF000000"/>
        <rFont val="Arial"/>
        <family val="2"/>
      </rPr>
      <t xml:space="preserve">) de la section "Une collection de films courts".
À remplacer par une mise en forme gérée en CSS.
------
Retirer les attributs </t>
    </r>
    <r>
      <rPr>
        <i/>
        <sz val="11"/>
        <color rgb="FF000000"/>
        <rFont val="Arial"/>
        <family val="2"/>
      </rPr>
      <t>width</t>
    </r>
    <r>
      <rPr>
        <sz val="11"/>
        <color rgb="FF000000"/>
        <rFont val="Arial"/>
        <family val="2"/>
      </rPr>
      <t xml:space="preserve">, </t>
    </r>
    <r>
      <rPr>
        <i/>
        <sz val="11"/>
        <color rgb="FF000000"/>
        <rFont val="Arial"/>
        <family val="2"/>
      </rPr>
      <t>height</t>
    </r>
    <r>
      <rPr>
        <sz val="11"/>
        <color rgb="FF000000"/>
        <rFont val="Arial"/>
        <family val="2"/>
      </rPr>
      <t xml:space="preserve">, </t>
    </r>
    <r>
      <rPr>
        <i/>
        <sz val="11"/>
        <color rgb="FF000000"/>
        <rFont val="Arial"/>
        <family val="2"/>
      </rPr>
      <t>frameborder</t>
    </r>
    <r>
      <rPr>
        <sz val="11"/>
        <color rgb="FF000000"/>
        <rFont val="Arial"/>
        <family val="2"/>
      </rPr>
      <t xml:space="preserve"> présents sur les balises </t>
    </r>
    <r>
      <rPr>
        <i/>
        <sz val="11"/>
        <color rgb="FF000000"/>
        <rFont val="Arial"/>
        <family val="2"/>
      </rPr>
      <t>&lt;iframe&gt;</t>
    </r>
    <r>
      <rPr>
        <sz val="11"/>
        <color rgb="FF000000"/>
        <rFont val="Arial"/>
        <family val="2"/>
      </rPr>
      <t xml:space="preserve"> des lecteurs de vidéo Youtube.
À remplacer par une mise en forme gérée en CSS.</t>
    </r>
  </si>
  <si>
    <t>Ce critère sera conforme lorque le correctif détaillé pour le critère 4.8 sera appliqué.</t>
  </si>
  <si>
    <t>Certains éléments ne respectent par les exigences de contraste minimum (4.5:1), à savoir :
- Le fil d'Ariane : textes gris (contraste égal à 1.76) et textes bleus (contraste égal à 1.83),
- Les taxonomies de contenus (textes blancs sur fond bleu) (contraste égal à 4.07), 
- Le titre ainsi que le texte d'introduction de la page ne sont pas suffisamment contrastés par rapport à l'image d'arrière-plan ;
- Tous les textes blancs sur fond rouge (codes couleur #EF927E ou #E74C2A) (contrastes de 2.31 et 3.84)
Cf. rapport annexe qui reprend ces éléments plus en détail et présente des pistes de correction.</t>
  </si>
  <si>
    <r>
      <t xml:space="preserve">Remplacer les balises </t>
    </r>
    <r>
      <rPr>
        <i/>
        <sz val="11"/>
        <color rgb="FF000000"/>
        <rFont val="Arial"/>
        <family val="2"/>
      </rPr>
      <t>&lt;p&gt;</t>
    </r>
    <r>
      <rPr>
        <sz val="11"/>
        <color rgb="FF000000"/>
        <rFont val="Arial"/>
        <family val="2"/>
      </rPr>
      <t xml:space="preserve"> qui entourent les niveaux de titre suivants par des balises </t>
    </r>
    <r>
      <rPr>
        <i/>
        <sz val="11"/>
        <color rgb="FF000000"/>
        <rFont val="Arial"/>
        <family val="2"/>
      </rPr>
      <t>&lt;h2&gt;</t>
    </r>
    <r>
      <rPr>
        <sz val="11"/>
        <color rgb="FF000000"/>
        <rFont val="Arial"/>
        <family val="2"/>
      </rPr>
      <t xml:space="preserve"> :
- Classes d'eau scolaires,
- Ateliers participatifs,
- Partenariats
------
Dans la section "Actualités des enseignants", les liens "Communication", "L'agence et vous" qui définissent des taxonomies de contenus, ne sont pas explicites. Modifier ces liens, en leur ajoutant un texte caché, accessible aux lecteurs d'écran, comme suit : 
</t>
    </r>
    <r>
      <rPr>
        <i/>
        <sz val="11"/>
        <color rgb="FF000000"/>
        <rFont val="Arial"/>
        <family val="2"/>
      </rPr>
      <t xml:space="preserve">&lt;a href="[…]"&gt;
   </t>
    </r>
    <r>
      <rPr>
        <b/>
        <i/>
        <sz val="11"/>
        <color rgb="FF000000"/>
        <rFont val="Arial"/>
        <family val="2"/>
      </rPr>
      <t xml:space="preserve">&lt;span class="visually-hidden"&gt;Catégorie&lt;/span&gt;
</t>
    </r>
    <r>
      <rPr>
        <i/>
        <sz val="11"/>
        <color rgb="FF000000"/>
        <rFont val="Arial"/>
        <family val="2"/>
      </rPr>
      <t xml:space="preserve">   &lt;div class="field-wrapper" [...]&gt;Communication&lt;/div&gt;
&lt;/a&gt;</t>
    </r>
  </si>
  <si>
    <r>
      <t xml:space="preserve">Remplacer la balise </t>
    </r>
    <r>
      <rPr>
        <i/>
        <sz val="11"/>
        <color rgb="FF000000"/>
        <rFont val="Arial"/>
        <family val="2"/>
      </rPr>
      <t>&lt;p&gt;</t>
    </r>
    <r>
      <rPr>
        <sz val="11"/>
        <color rgb="FF000000"/>
        <rFont val="Arial"/>
        <family val="2"/>
      </rPr>
      <t xml:space="preserve"> qui encadre le titre de la page "Enseignants et formateurs" par une balise </t>
    </r>
    <r>
      <rPr>
        <i/>
        <sz val="11"/>
        <color rgb="FF000000"/>
        <rFont val="Arial"/>
        <family val="2"/>
      </rPr>
      <t>&lt;h1&gt;</t>
    </r>
    <r>
      <rPr>
        <sz val="11"/>
        <color rgb="FF000000"/>
        <rFont val="Arial"/>
        <family val="2"/>
      </rPr>
      <t xml:space="preserve">.
------
Remplacer la balise </t>
    </r>
    <r>
      <rPr>
        <i/>
        <sz val="11"/>
        <color rgb="FF000000"/>
        <rFont val="Arial"/>
        <family val="2"/>
      </rPr>
      <t>&lt;p&gt;</t>
    </r>
    <r>
      <rPr>
        <sz val="11"/>
        <color rgb="FF000000"/>
        <rFont val="Arial"/>
        <family val="2"/>
      </rPr>
      <t xml:space="preserve"> qui encadre le titre "Actualités des enseignants" par une balise </t>
    </r>
    <r>
      <rPr>
        <i/>
        <sz val="11"/>
        <color rgb="FF000000"/>
        <rFont val="Arial"/>
        <family val="2"/>
      </rPr>
      <t>&lt;h2&gt;</t>
    </r>
    <r>
      <rPr>
        <sz val="11"/>
        <color rgb="FF000000"/>
        <rFont val="Arial"/>
        <family val="2"/>
      </rPr>
      <t xml:space="preserve">.
------
Remplacer la balise </t>
    </r>
    <r>
      <rPr>
        <i/>
        <sz val="11"/>
        <color rgb="FF000000"/>
        <rFont val="Arial"/>
        <family val="2"/>
      </rPr>
      <t xml:space="preserve">&lt;p&gt; </t>
    </r>
    <r>
      <rPr>
        <sz val="11"/>
        <color rgb="FF000000"/>
        <rFont val="Arial"/>
        <family val="2"/>
      </rPr>
      <t>qui encadre le titre "Outils pédagogiques" par une balise</t>
    </r>
    <r>
      <rPr>
        <i/>
        <sz val="11"/>
        <color rgb="FF000000"/>
        <rFont val="Arial"/>
        <family val="2"/>
      </rPr>
      <t xml:space="preserve"> &lt;h2&gt;</t>
    </r>
    <r>
      <rPr>
        <sz val="11"/>
        <color rgb="FF000000"/>
        <rFont val="Arial"/>
        <family val="2"/>
      </rPr>
      <t>.</t>
    </r>
  </si>
  <si>
    <r>
      <t xml:space="preserve">Dans la section "Actualités des enseignants", structurer la liste des actualités à l'aide de balises </t>
    </r>
    <r>
      <rPr>
        <i/>
        <sz val="11"/>
        <color rgb="FF000000"/>
        <rFont val="Arial"/>
        <family val="2"/>
      </rPr>
      <t>&lt;ul&gt;</t>
    </r>
    <r>
      <rPr>
        <sz val="11"/>
        <color rgb="FF000000"/>
        <rFont val="Arial"/>
        <family val="2"/>
      </rPr>
      <t xml:space="preserve"> et </t>
    </r>
    <r>
      <rPr>
        <i/>
        <sz val="11"/>
        <color rgb="FF000000"/>
        <rFont val="Arial"/>
        <family val="2"/>
      </rPr>
      <t>&lt;li&gt;</t>
    </r>
    <r>
      <rPr>
        <sz val="11"/>
        <color rgb="FF000000"/>
        <rFont val="Arial"/>
        <family val="2"/>
      </rPr>
      <t>. Pour ce faire, une solution peut être d'ajouter une balise</t>
    </r>
    <r>
      <rPr>
        <i/>
        <sz val="11"/>
        <color rgb="FF000000"/>
        <rFont val="Arial"/>
        <family val="2"/>
      </rPr>
      <t xml:space="preserve"> &lt;ul&gt;</t>
    </r>
    <r>
      <rPr>
        <sz val="11"/>
        <color rgb="FF000000"/>
        <rFont val="Arial"/>
        <family val="2"/>
      </rPr>
      <t xml:space="preserve"> autour des actualités et de remplacer les balises</t>
    </r>
    <r>
      <rPr>
        <i/>
        <sz val="11"/>
        <color rgb="FF000000"/>
        <rFont val="Arial"/>
        <family val="2"/>
      </rPr>
      <t xml:space="preserve"> &lt;div class="row"&gt;</t>
    </r>
    <r>
      <rPr>
        <sz val="11"/>
        <color rgb="FF000000"/>
        <rFont val="Arial"/>
        <family val="2"/>
      </rPr>
      <t xml:space="preserve"> par des balises</t>
    </r>
    <r>
      <rPr>
        <i/>
        <sz val="11"/>
        <color rgb="FF000000"/>
        <rFont val="Arial"/>
        <family val="2"/>
      </rPr>
      <t xml:space="preserve"> &lt;li&gt;</t>
    </r>
    <r>
      <rPr>
        <sz val="11"/>
        <color rgb="FF000000"/>
        <rFont val="Arial"/>
        <family val="2"/>
      </rPr>
      <t xml:space="preserve"> :
</t>
    </r>
    <r>
      <rPr>
        <i/>
        <sz val="11"/>
        <color rgb="FF000000"/>
        <rFont val="Arial"/>
        <family val="2"/>
      </rPr>
      <t>&lt;</t>
    </r>
    <r>
      <rPr>
        <b/>
        <i/>
        <sz val="11"/>
        <color rgb="FF000000"/>
        <rFont val="Arial"/>
        <family val="2"/>
      </rPr>
      <t>ul</t>
    </r>
    <r>
      <rPr>
        <i/>
        <sz val="11"/>
        <color rgb="FF000000"/>
        <rFont val="Arial"/>
        <family val="2"/>
      </rPr>
      <t>&gt;
   &lt;</t>
    </r>
    <r>
      <rPr>
        <b/>
        <i/>
        <sz val="11"/>
        <color rgb="FF000000"/>
        <rFont val="Arial"/>
        <family val="2"/>
      </rPr>
      <t>li</t>
    </r>
    <r>
      <rPr>
        <i/>
        <sz val="11"/>
        <color rgb="FF000000"/>
        <rFont val="Arial"/>
        <family val="2"/>
      </rPr>
      <t xml:space="preserve"> class="row"&gt;[Actu "Inscriptions aux ateliers..."]&lt;/</t>
    </r>
    <r>
      <rPr>
        <b/>
        <i/>
        <sz val="11"/>
        <color rgb="FF000000"/>
        <rFont val="Arial"/>
        <family val="2"/>
      </rPr>
      <t>li</t>
    </r>
    <r>
      <rPr>
        <i/>
        <sz val="11"/>
        <color rgb="FF000000"/>
        <rFont val="Arial"/>
        <family val="2"/>
      </rPr>
      <t>&gt;</t>
    </r>
    <r>
      <rPr>
        <b/>
        <i/>
        <sz val="11"/>
        <color rgb="FF000000"/>
        <rFont val="Arial"/>
        <family val="2"/>
      </rPr>
      <t xml:space="preserve">
</t>
    </r>
    <r>
      <rPr>
        <i/>
        <sz val="11"/>
        <color rgb="FF000000"/>
        <rFont val="Arial"/>
        <family val="2"/>
      </rPr>
      <t xml:space="preserve">   &lt;</t>
    </r>
    <r>
      <rPr>
        <b/>
        <i/>
        <sz val="11"/>
        <color rgb="FF000000"/>
        <rFont val="Arial"/>
        <family val="2"/>
      </rPr>
      <t xml:space="preserve">li </t>
    </r>
    <r>
      <rPr>
        <i/>
        <sz val="11"/>
        <color rgb="FF000000"/>
        <rFont val="Arial"/>
        <family val="2"/>
      </rPr>
      <t>class="row"&gt;[Actu "Avez-vous pensé à roganiser un atelier..."]&lt;/</t>
    </r>
    <r>
      <rPr>
        <b/>
        <i/>
        <sz val="11"/>
        <color rgb="FF000000"/>
        <rFont val="Arial"/>
        <family val="2"/>
      </rPr>
      <t>li</t>
    </r>
    <r>
      <rPr>
        <i/>
        <sz val="11"/>
        <color rgb="FF000000"/>
        <rFont val="Arial"/>
        <family val="2"/>
      </rPr>
      <t>&gt;
   &lt;</t>
    </r>
    <r>
      <rPr>
        <b/>
        <i/>
        <sz val="11"/>
        <color rgb="FF000000"/>
        <rFont val="Arial"/>
        <family val="2"/>
      </rPr>
      <t>li</t>
    </r>
    <r>
      <rPr>
        <i/>
        <sz val="11"/>
        <color rgb="FF000000"/>
        <rFont val="Arial"/>
        <family val="2"/>
      </rPr>
      <t xml:space="preserve"> class="row"&gt;[Actu "C'est bientôt la rentrée des classes"]&lt;/li&gt;
&lt;/</t>
    </r>
    <r>
      <rPr>
        <b/>
        <i/>
        <sz val="11"/>
        <color rgb="FF000000"/>
        <rFont val="Arial"/>
        <family val="2"/>
      </rPr>
      <t>ul</t>
    </r>
    <r>
      <rPr>
        <i/>
        <sz val="11"/>
        <color rgb="FF000000"/>
        <rFont val="Arial"/>
        <family val="2"/>
      </rPr>
      <t>&gt;</t>
    </r>
  </si>
  <si>
    <r>
      <t xml:space="preserve">Lorsque les images d'arrière-plan ne sont pas chargées, le titre de la page n'est plus lisible (texte blanc sur fond blanc)
Pour pallier ce problème, il est nécessaire de définir une couleur de fond à cet élément au moyen de la propriété CSS </t>
    </r>
    <r>
      <rPr>
        <i/>
        <sz val="11"/>
        <color rgb="FF000000"/>
        <rFont val="Arial"/>
        <family val="2"/>
      </rPr>
      <t>background-color</t>
    </r>
    <r>
      <rPr>
        <sz val="11"/>
        <color rgb="FF000000"/>
        <rFont val="Arial"/>
        <family val="2"/>
      </rPr>
      <t xml:space="preserve">.
Il s'agira d'ajouter la ligne de code suivante : 
</t>
    </r>
    <r>
      <rPr>
        <i/>
        <sz val="11"/>
        <color rgb="FF000000"/>
        <rFont val="Arial"/>
        <family val="2"/>
      </rPr>
      <t xml:space="preserve">#bandeau_sous_home {
   </t>
    </r>
    <r>
      <rPr>
        <b/>
        <i/>
        <sz val="11"/>
        <color rgb="FF000000"/>
        <rFont val="Arial"/>
        <family val="2"/>
      </rPr>
      <t>background-color: #656565;</t>
    </r>
    <r>
      <rPr>
        <i/>
        <sz val="11"/>
        <color rgb="FF000000"/>
        <rFont val="Arial"/>
        <family val="2"/>
      </rPr>
      <t xml:space="preserve">
}</t>
    </r>
  </si>
  <si>
    <r>
      <rPr>
        <strike/>
        <sz val="11"/>
        <color rgb="FF000000"/>
        <rFont val="Arial"/>
        <family val="2"/>
      </rPr>
      <t xml:space="preserve">Certains éléments ne respectent par les exigences de contraste minimum (4.5:1), à savoir :
- Le fil d'Ariane : textes gris (contraste égal à 1.76) et textes bleus (contraste égal à 1.83),
- Tous les textes/liens bleus (code couleur </t>
    </r>
    <r>
      <rPr>
        <i/>
        <strike/>
        <sz val="11"/>
        <color rgb="FF000000"/>
        <rFont val="Arial"/>
        <family val="2"/>
      </rPr>
      <t>#0085BE</t>
    </r>
    <r>
      <rPr>
        <strike/>
        <sz val="11"/>
        <color rgb="FF000000"/>
        <rFont val="Arial"/>
        <family val="2"/>
      </rPr>
      <t xml:space="preserve">) sur fond blanc (contraste égal à 4.07), à l'exception des éléments </t>
    </r>
    <r>
      <rPr>
        <i/>
        <strike/>
        <sz val="11"/>
        <color rgb="FF000000"/>
        <rFont val="Arial"/>
        <family val="2"/>
      </rPr>
      <t>&lt;h2&gt;</t>
    </r>
    <r>
      <rPr>
        <strike/>
        <sz val="11"/>
        <color rgb="FF000000"/>
        <rFont val="Arial"/>
        <family val="2"/>
      </rPr>
      <t>.
Cf. rapport annexe qui reprend ces éléments plus en détail et présente des pistes de correction.</t>
    </r>
  </si>
  <si>
    <t>Ajout 2025 : Dans le fil d'ariane, le mot anglais "Current:" a été ajouté pour signifier certainement la page courante.
Pour y remédier, supprimer toute la balise &lt;span&gt; qui contient le mot.
Pour obtenir par exemple concrètement :
&lt;li class="current"&gt; Contact&lt;/li&gt;</t>
  </si>
  <si>
    <r>
      <t xml:space="preserve">Ideance - ajout 2025 : Le focus du bouton "Envoyer" est trop peu visible.
Pour y remédier, supprimer dans les CSS la déclaration </t>
    </r>
    <r>
      <rPr>
        <i/>
        <sz val="11"/>
        <color rgb="FF000000"/>
        <rFont val="Arial"/>
        <family val="2"/>
      </rPr>
      <t>outline: 1px dotted ButtonText;</t>
    </r>
    <r>
      <rPr>
        <sz val="11"/>
        <color rgb="FF000000"/>
        <rFont val="Arial"/>
        <family val="2"/>
      </rPr>
      <t>.</t>
    </r>
  </si>
  <si>
    <t>Ideance :
Les contrastes du fil d'Ariane ont été corrigés.
Les autres problèmes de contraste sont toujours présents.
Ajout 2025 : Au focus ou au survol de la souris, le vert sur blanc du bouton "Envoyer" n'est pas suffisamment contrasté (contraste égal à 2.5).</t>
  </si>
  <si>
    <t xml:space="preserve">Ideance - ajout 2025 :
La page ayant changé entre temps, voici les nouvelles demandes pour structurer les titres de cette page :
1. Remplacer par un titre de niveau 2 le titre de niveau 3 "Gouvernance"
2. À partir d'Actualités, les liens n'introduisent plus de contenus.
Pour y remédier, voici une proposition de solution :
- ajouter un titre de niveau 2 tel que "Autres liens utiles"
- structurer la liste de liens de "Actualités" à "Accessibilité" à l'aide d'une balise &lt;ul&gt; et d'autant d'éléments &lt;li&gt; qu'il n'y a de liens.
- Supprimer les titres de niveau 2 présents sur les liens de "Actualités" à "Accessibilité".
Pour obtenir par exemple concrètement :
&lt;h2&gt;Autres liens utiles&lt;/h2&gt;
&lt;ul&gt;
    &lt;li&gt;&lt;a href="/actualites"&gt;Actualités&lt;/a&gt;&lt;/li&gt;
    [...]
    &lt;li&gt;&lt;a href="/accessibilité"&gt;Accessibilité&lt;/a&gt;&lt;/li&gt;
&lt;/ul&gt;
</t>
  </si>
  <si>
    <r>
      <rPr>
        <strike/>
        <sz val="11"/>
        <color rgb="FF000000"/>
        <rFont val="Arial"/>
        <family val="2"/>
      </rPr>
      <t xml:space="preserve">Les liens "Contact" jusqu'à "Logo" sont considérés comme faisant partie de la partie "Presse", ce qui n'est pas le cas. Ajouter un niveau de titre </t>
    </r>
    <r>
      <rPr>
        <b/>
        <i/>
        <strike/>
        <sz val="11"/>
        <color rgb="FF000000"/>
        <rFont val="Arial"/>
        <family val="2"/>
      </rPr>
      <t>&lt;h2&gt;Liens utiles&lt;/h2&gt;</t>
    </r>
    <r>
      <rPr>
        <strike/>
        <sz val="11"/>
        <color rgb="FF000000"/>
        <rFont val="Arial"/>
        <family val="2"/>
      </rPr>
      <t xml:space="preserve"> (par exemple) entre les liens "Communiqués de presse du comité de bassin" et "Contact".</t>
    </r>
  </si>
  <si>
    <t>Ideance - Ajout 2025
Certains liens présents sur la page sont coupés en 2. Par exemple, le lien "La stratégie d'adaptation au changement climatique" est découpé en 2 liens : "La s" et "tratégie d'adaptation au changement climatique". Ce qui n'est pas conforme.
Ce souci concerne les liens suivants :
- La stratégie d'adaptation au changement climatique,
- Le conseil d’administration,
- Le comité du bassin,
- Le conseil scientifique,
- Les commissions territoriales,
- Les forums des acteurs de l’eau,
- La qualité des eaux souterraines,
- La qualité des eaux superficielles,
- La qualité des eaux littorales,
- Les programmes de recherche et d’études,
Pour y remédier, fusionner les 2 liens créés en un seul.
Pour obtenir par exemple concrètement pour le lien "La stratégie d'adaptation au changement climatique" ;
&lt;a href="/domaines-d-action/strategie_adaptation_climatique"&gt;&lt;b data-stringify-type="bold"&gt;La stratégie d'adaptation au changement climatique&lt;/b&gt;&lt;/a&gt;</t>
  </si>
  <si>
    <t>Cf. critère 9.1</t>
  </si>
  <si>
    <t>Des liens sans intitulé sont présents dans le contenu principal de la page (par exemple : dans la section "Agriculture", un lien sans intitulé est présent entre les liens "Tableau excel budget prévisionnel" et "Guide d'utilisation"), les supprimer.</t>
  </si>
  <si>
    <r>
      <t xml:space="preserve">Les boutons plier/déplier des accordéons ne sont pas pleinement accessibles au clavier (ils ne déclenchent pas si l'on presse la touche "Espace"). Pour y remédier : 
- Structurer ces boutons à l'aide d'une balise </t>
    </r>
    <r>
      <rPr>
        <i/>
        <sz val="11"/>
        <color rgb="FF000000"/>
        <rFont val="Arial"/>
        <family val="2"/>
      </rPr>
      <t>&lt;button type="button"&gt;</t>
    </r>
    <r>
      <rPr>
        <sz val="11"/>
        <color rgb="FF000000"/>
        <rFont val="Arial"/>
        <family val="2"/>
      </rPr>
      <t xml:space="preserve"> ;
- Ajouter un attribut </t>
    </r>
    <r>
      <rPr>
        <i/>
        <sz val="11"/>
        <color rgb="FF000000"/>
        <rFont val="Arial"/>
        <family val="2"/>
      </rPr>
      <t>aria-expanded</t>
    </r>
    <r>
      <rPr>
        <sz val="11"/>
        <color rgb="FF000000"/>
        <rFont val="Arial"/>
        <family val="2"/>
      </rPr>
      <t xml:space="preserve"> qui, de manière dynamique, prendra la valeur false lorsque le panneau sera masqué et la valeur true dans le cas contraire ;
- Vérifier/garantir le fonctionnement de ce bouton au clavier : une fois focusé, l’appui sur la touche "Entrée" et l’appui sur la touche "Espace" doit permettre de l’activer (affichage/masquage de son sous-menu).
Un exemple de code (le contenu du panneau est, dans le cas présent, masqué) :
</t>
    </r>
    <r>
      <rPr>
        <i/>
        <sz val="11"/>
        <color rgb="FF000000"/>
        <rFont val="Arial"/>
        <family val="2"/>
      </rPr>
      <t>&lt;h3 id="[id_title]"&gt;
   &lt;span class="ckeditor-accordion-toggle"&gt;&lt;/span&gt;
   &lt;</t>
    </r>
    <r>
      <rPr>
        <b/>
        <i/>
        <sz val="11"/>
        <color rgb="FF000000"/>
        <rFont val="Arial"/>
        <family val="2"/>
      </rPr>
      <t>button type="button"</t>
    </r>
    <r>
      <rPr>
        <i/>
        <sz val="11"/>
        <color rgb="FF000000"/>
        <rFont val="Arial"/>
        <family val="2"/>
      </rPr>
      <t xml:space="preserve"> class="ckeditor-accordion-toggler" </t>
    </r>
    <r>
      <rPr>
        <b/>
        <i/>
        <sz val="11"/>
        <color rgb="FF000000"/>
        <rFont val="Arial"/>
        <family val="2"/>
      </rPr>
      <t>aria-expanded="false"</t>
    </r>
    <r>
      <rPr>
        <i/>
        <sz val="11"/>
        <color rgb="FF000000"/>
        <rFont val="Arial"/>
        <family val="2"/>
      </rPr>
      <t>&gt;Agriculture&lt;/</t>
    </r>
    <r>
      <rPr>
        <b/>
        <i/>
        <sz val="11"/>
        <color rgb="FF000000"/>
        <rFont val="Arial"/>
        <family val="2"/>
      </rPr>
      <t>button</t>
    </r>
    <r>
      <rPr>
        <i/>
        <sz val="11"/>
        <color rgb="FF000000"/>
        <rFont val="Arial"/>
        <family val="2"/>
      </rPr>
      <t>&gt;
&lt;/h3&gt;</t>
    </r>
  </si>
  <si>
    <r>
      <rPr>
        <strike/>
        <sz val="11"/>
        <color rgb="FF000000"/>
        <rFont val="Arial"/>
        <family val="2"/>
      </rPr>
      <t xml:space="preserve">Certains éléments ne respectent par les exigences de contraste minimum (4.5:1), à savoir :
- Le fil d'Ariane : textes gris (contraste égal à 1.76) et textes bleus (contraste égal à 1.83),
- Tous les textes/liens bleus (code couleur </t>
    </r>
    <r>
      <rPr>
        <i/>
        <strike/>
        <sz val="11"/>
        <color rgb="FF000000"/>
        <rFont val="Arial"/>
        <family val="2"/>
      </rPr>
      <t>#0085BD ou #0085BE</t>
    </r>
    <r>
      <rPr>
        <strike/>
        <sz val="11"/>
        <color rgb="FF000000"/>
        <rFont val="Arial"/>
        <family val="2"/>
      </rPr>
      <t xml:space="preserve">) sur fond blanc (contraste égal à 4.13 ou 4.07), à l'exception des éléments </t>
    </r>
    <r>
      <rPr>
        <i/>
        <strike/>
        <sz val="11"/>
        <color rgb="FF000000"/>
        <rFont val="Arial"/>
        <family val="2"/>
      </rPr>
      <t>&lt;h2&gt;</t>
    </r>
    <r>
      <rPr>
        <strike/>
        <sz val="11"/>
        <color rgb="FF000000"/>
        <rFont val="Arial"/>
        <family val="2"/>
      </rPr>
      <t xml:space="preserve">,
</t>
    </r>
    <r>
      <rPr>
        <sz val="11"/>
        <color rgb="FF000000"/>
        <rFont val="Arial"/>
        <family val="2"/>
      </rPr>
      <t>- Les boutons "Télécharger" (contraste égal à 4.13).
Cf. rapport annexe qui reprend ces éléments plus en détail et présente des pistes de correction.</t>
    </r>
  </si>
  <si>
    <r>
      <rPr>
        <strike/>
        <sz val="11"/>
        <color rgb="FF000000"/>
        <rFont val="Arial"/>
        <family val="2"/>
      </rPr>
      <t xml:space="preserve">Supprimer les balises </t>
    </r>
    <r>
      <rPr>
        <i/>
        <strike/>
        <sz val="11"/>
        <color rgb="FF000000"/>
        <rFont val="Arial"/>
        <family val="2"/>
      </rPr>
      <t>&lt;p&gt;</t>
    </r>
    <r>
      <rPr>
        <strike/>
        <sz val="11"/>
        <color rgb="FF000000"/>
        <rFont val="Arial"/>
        <family val="2"/>
      </rPr>
      <t xml:space="preserve"> vides présentes dans la page. Les balises </t>
    </r>
    <r>
      <rPr>
        <i/>
        <strike/>
        <sz val="11"/>
        <color rgb="FF000000"/>
        <rFont val="Arial"/>
        <family val="2"/>
      </rPr>
      <t>&lt;p&gt;</t>
    </r>
    <r>
      <rPr>
        <strike/>
        <sz val="11"/>
        <color rgb="FF000000"/>
        <rFont val="Arial"/>
        <family val="2"/>
      </rPr>
      <t xml:space="preserve"> ne doivent être utilisées que pour encadrer du contenu.
De manière générale, les espacements entre les contenus doivent être gérés en CSS.</t>
    </r>
  </si>
  <si>
    <r>
      <rPr>
        <strike/>
        <sz val="11"/>
        <color rgb="FF000000"/>
        <rFont val="Arial"/>
        <family val="2"/>
      </rPr>
      <t xml:space="preserve">Dans la barre latérale de droite, structurer les titres suivants à l'aide de balises </t>
    </r>
    <r>
      <rPr>
        <i/>
        <strike/>
        <sz val="11"/>
        <color rgb="FF000000"/>
        <rFont val="Arial"/>
        <family val="2"/>
      </rPr>
      <t>&lt;h2&gt;</t>
    </r>
    <r>
      <rPr>
        <strike/>
        <sz val="11"/>
        <color rgb="FF000000"/>
        <rFont val="Arial"/>
        <family val="2"/>
      </rPr>
      <t xml:space="preserve"> : 
- Se documenter sur le sujet,
- Instruction technique au versement d'une aide financière",
- Programme Eau &amp; climat 2019 - 2024.
</t>
    </r>
    <r>
      <rPr>
        <sz val="11"/>
        <color rgb="FF000000"/>
        <rFont val="Arial"/>
        <family val="2"/>
      </rPr>
      <t xml:space="preserve">------
Structurer les en-têtes de panneaux dépliants à l'aide de balise </t>
    </r>
    <r>
      <rPr>
        <i/>
        <sz val="11"/>
        <color rgb="FF000000"/>
        <rFont val="Arial"/>
        <family val="2"/>
      </rPr>
      <t>&lt;h3&gt;</t>
    </r>
    <r>
      <rPr>
        <sz val="11"/>
        <color rgb="FF000000"/>
        <rFont val="Arial"/>
        <family val="2"/>
      </rPr>
      <t xml:space="preserve">. Une solution peut-être de remplacer les balises </t>
    </r>
    <r>
      <rPr>
        <i/>
        <sz val="11"/>
        <color rgb="FF000000"/>
        <rFont val="Arial"/>
        <family val="2"/>
      </rPr>
      <t>&lt;dt&gt;</t>
    </r>
    <r>
      <rPr>
        <sz val="11"/>
        <color rgb="FF000000"/>
        <rFont val="Arial"/>
        <family val="2"/>
      </rPr>
      <t xml:space="preserve"> par des balises </t>
    </r>
    <r>
      <rPr>
        <i/>
        <sz val="11"/>
        <color rgb="FF000000"/>
        <rFont val="Arial"/>
        <family val="2"/>
      </rPr>
      <t>&lt;h3&gt;</t>
    </r>
    <r>
      <rPr>
        <sz val="11"/>
        <color rgb="FF000000"/>
        <rFont val="Arial"/>
        <family val="2"/>
      </rPr>
      <t>. 
Voir critère 9.3 pour un exemple de code.</t>
    </r>
  </si>
  <si>
    <r>
      <rPr>
        <strike/>
        <u/>
        <sz val="11"/>
        <color rgb="FF000000"/>
        <rFont val="Arial"/>
        <family val="2"/>
      </rPr>
      <t>Recommandation :</t>
    </r>
    <r>
      <rPr>
        <strike/>
        <sz val="11"/>
        <color rgb="FF000000"/>
        <rFont val="Arial"/>
        <family val="2"/>
      </rPr>
      <t xml:space="preserve">
Pour les liens présents dans le contenu principal de la page, nous vous recommandons de leur ajouter un effet de soulignement afin qu'ils soient davantage identifiables au milieu du texte. </t>
    </r>
  </si>
  <si>
    <r>
      <rPr>
        <strike/>
        <sz val="11"/>
        <color rgb="FF000000"/>
        <rFont val="Arial"/>
        <family val="2"/>
      </rPr>
      <t xml:space="preserve">Pour l'image "plaquette_programme.png" présente dans la barre latérale de gauche, nous vous conseillons de modifier l'alternative textuelle comme suit : 
</t>
    </r>
    <r>
      <rPr>
        <i/>
        <strike/>
        <sz val="11"/>
        <color rgb="FF000000"/>
        <rFont val="Arial"/>
        <family val="2"/>
      </rPr>
      <t>&lt;img src="[...]/plaquette_programme.png" alt="</t>
    </r>
    <r>
      <rPr>
        <b/>
        <i/>
        <strike/>
        <sz val="11"/>
        <color rgb="FF000000"/>
        <rFont val="Arial"/>
        <family val="2"/>
      </rPr>
      <t>Couverture de la plaquette : 11e programme d'intervention de l'Agence de l'eau Seine-Normandie 2019 - 2024</t>
    </r>
    <r>
      <rPr>
        <i/>
        <strike/>
        <sz val="11"/>
        <color rgb="FF000000"/>
        <rFont val="Arial"/>
        <family val="2"/>
      </rPr>
      <t xml:space="preserve">"&gt; </t>
    </r>
  </si>
  <si>
    <t xml:space="preserve">Ideance :
- Modifier l'alternative textuelle "Logo du 12e programme" de l'image "AESN_12E%20PROGRAMME_LOGOTYPE_COULEUR_CMJN_2.jpg" en reprenant les textes présents sur l'image, à savoir "Programme Eau Climat Biodiversité 2025-2030",
- Modifier l'alternative textuelle "page de couverture du 12e programme" de l'image "2e%20programme.JPG" en reprenant les textes présents sur l'image, à savoir "12e programme d'intervention de l'agence de l'eau Seine Normandie, 2025-2030".
</t>
  </si>
  <si>
    <t>Ideance :
Deux liens sans intitulés sont encore présents dans la section "Téléchargez les pièces nécessaires pour le paiement des aides" dans les éléments de la liste suivants :
- Aides à l'animation attribuées avant le 31/12/2024, 
- Aides aux actions en régie attribuées après le 01/01/2025 avec frais fonctionnement au réel.
Pour y remédier, supprimer ces liens sans intitulés.</t>
  </si>
  <si>
    <r>
      <t xml:space="preserve">Ideance :
1. Structurer par des titres de niveau 3 les en-têtes des panneaux dépliants.
Pour obtenir par exemple concrètement :
&lt;ul class="styled"&gt;
    &lt;li&gt;
        </t>
    </r>
    <r>
      <rPr>
        <b/>
        <sz val="11"/>
        <color rgb="FF000000"/>
        <rFont val="Arial"/>
        <family val="2"/>
      </rPr>
      <t>&lt;h3 id="[id_title]"&gt;</t>
    </r>
    <r>
      <rPr>
        <sz val="11"/>
        <color rgb="FF000000"/>
        <rFont val="Arial"/>
        <family val="2"/>
      </rPr>
      <t xml:space="preserve">
            &lt;span class="ckeditor-accordion-toggle"&gt;&lt;/span&gt;
            &lt;button type="button" aria-expanded="false" [...]&gt;Agriculture&lt;/button&gt;
        </t>
    </r>
    <r>
      <rPr>
        <b/>
        <sz val="11"/>
        <color rgb="FF000000"/>
        <rFont val="Arial"/>
        <family val="2"/>
      </rPr>
      <t>&lt;/h3&gt;</t>
    </r>
    <r>
      <rPr>
        <sz val="11"/>
        <color rgb="FF000000"/>
        <rFont val="Arial"/>
        <family val="2"/>
      </rPr>
      <t xml:space="preserve">
        &lt;div aria-labelledby="[id_title]"&gt;[Contenu du panneau dépliant]&lt;/div&gt;
    &lt;/li&gt;
    [...]
&lt;/ul&gt;
2. Structurer par un titre de niveau 2 le titre "Mention RGPD - instruction technique et financière des demandes d’aides financières"</t>
    </r>
  </si>
  <si>
    <r>
      <t xml:space="preserve">Certains éléments ne respectent par les exigences de contraste minimum (4.5:1), à savoir :
</t>
    </r>
    <r>
      <rPr>
        <strike/>
        <sz val="11"/>
        <color rgb="FF000000"/>
        <rFont val="Arial"/>
        <family val="2"/>
      </rPr>
      <t>- Le fil d'Ariane : textes gris (contraste égal à 1.76) et textes bleus (contraste égal à 1.83),
- Les placeholders des champs de saisie de date (contraste égal à 1.24)</t>
    </r>
    <r>
      <rPr>
        <sz val="11"/>
        <color rgb="FF000000"/>
        <rFont val="Arial"/>
        <family val="2"/>
      </rPr>
      <t xml:space="preserve">,
- Les boutons "Rechercher" ou "Réinitialiser" (contraste égal à 3.29),
- Tous les textes/liens bleus (code couleur </t>
    </r>
    <r>
      <rPr>
        <i/>
        <sz val="11"/>
        <color rgb="FF000000"/>
        <rFont val="Arial"/>
        <family val="2"/>
      </rPr>
      <t>#0085BD ou #0085BE</t>
    </r>
    <r>
      <rPr>
        <sz val="11"/>
        <color rgb="FF000000"/>
        <rFont val="Arial"/>
        <family val="2"/>
      </rPr>
      <t>) sur fond blanc (contraste égal à 4.13 ou 4.07).
Cf. rapport annexe qui reprend ces éléments plus en détail et présente des pistes de correction.</t>
    </r>
  </si>
  <si>
    <r>
      <t xml:space="preserve">Cf. critère 9.1
------
Les liens "Communication", "L'agence et vous" qui définissent des taxonomies de contenus, ne sont pas explicites. Modifier ces liens, en leur ajoutant un texte caché, accessible aux lecteurs d'écran, comme suit : 
</t>
    </r>
    <r>
      <rPr>
        <i/>
        <strike/>
        <sz val="11"/>
        <color rgb="FF000000"/>
        <rFont val="Arial"/>
        <family val="2"/>
      </rPr>
      <t xml:space="preserve">&lt;a href="[…]"&gt;
   </t>
    </r>
    <r>
      <rPr>
        <b/>
        <i/>
        <strike/>
        <sz val="11"/>
        <color rgb="FF000000"/>
        <rFont val="Arial"/>
        <family val="2"/>
      </rPr>
      <t xml:space="preserve">&lt;span class="visually-hidden"&gt;Catégorie&lt;/span&gt;
</t>
    </r>
    <r>
      <rPr>
        <i/>
        <strike/>
        <sz val="11"/>
        <color rgb="FF000000"/>
        <rFont val="Arial"/>
        <family val="2"/>
      </rPr>
      <t xml:space="preserve">   &lt;div class="field-wrapper" [...]&gt;Communication&lt;/div&gt;
&lt;/a&gt;</t>
    </r>
  </si>
  <si>
    <r>
      <t xml:space="preserve">Structurer les titres des actualités à l'aide de balises </t>
    </r>
    <r>
      <rPr>
        <i/>
        <strike/>
        <sz val="11"/>
        <color rgb="FF000000"/>
        <rFont val="Arial"/>
        <family val="2"/>
      </rPr>
      <t>&lt;h2&gt;</t>
    </r>
    <r>
      <rPr>
        <strike/>
        <sz val="11"/>
        <color rgb="FF000000"/>
        <rFont val="Arial"/>
        <family val="2"/>
      </rPr>
      <t xml:space="preserve">. Une solution peut être de remplacer les balises </t>
    </r>
    <r>
      <rPr>
        <i/>
        <strike/>
        <sz val="11"/>
        <color rgb="FF000000"/>
        <rFont val="Arial"/>
        <family val="2"/>
      </rPr>
      <t>&lt;div class="views-field views-field-title"&gt;</t>
    </r>
    <r>
      <rPr>
        <strike/>
        <sz val="11"/>
        <color rgb="FF000000"/>
        <rFont val="Arial"/>
        <family val="2"/>
      </rPr>
      <t xml:space="preserve"> par des balises </t>
    </r>
    <r>
      <rPr>
        <i/>
        <strike/>
        <sz val="11"/>
        <color rgb="FF000000"/>
        <rFont val="Arial"/>
        <family val="2"/>
      </rPr>
      <t>&lt;h2 class="views-field views-field-title"&gt;</t>
    </r>
    <r>
      <rPr>
        <strike/>
        <sz val="11"/>
        <color rgb="FF000000"/>
        <rFont val="Arial"/>
        <family val="2"/>
      </rPr>
      <t>.
------
Remplacer la balise</t>
    </r>
    <r>
      <rPr>
        <i/>
        <strike/>
        <sz val="11"/>
        <color rgb="FF000000"/>
        <rFont val="Arial"/>
        <family val="2"/>
      </rPr>
      <t xml:space="preserve"> &lt;h4 id="pagination-heading"&gt;</t>
    </r>
    <r>
      <rPr>
        <strike/>
        <sz val="11"/>
        <color rgb="FF000000"/>
        <rFont val="Arial"/>
        <family val="2"/>
      </rPr>
      <t xml:space="preserve"> qui structure le titre de la pagination par une balise </t>
    </r>
    <r>
      <rPr>
        <i/>
        <strike/>
        <sz val="11"/>
        <color rgb="FF000000"/>
        <rFont val="Arial"/>
        <family val="2"/>
      </rPr>
      <t>&lt;h2&gt;</t>
    </r>
    <r>
      <rPr>
        <strike/>
        <sz val="11"/>
        <color rgb="FF000000"/>
        <rFont val="Arial"/>
        <family val="2"/>
      </rPr>
      <t>.</t>
    </r>
  </si>
  <si>
    <r>
      <t xml:space="preserve">Structurer la liste des actualités à l'aide de balises </t>
    </r>
    <r>
      <rPr>
        <i/>
        <strike/>
        <sz val="11"/>
        <color rgb="FF000000"/>
        <rFont val="Arial"/>
        <family val="2"/>
      </rPr>
      <t>&lt;ul&gt;</t>
    </r>
    <r>
      <rPr>
        <strike/>
        <sz val="11"/>
        <color rgb="FF000000"/>
        <rFont val="Arial"/>
        <family val="2"/>
      </rPr>
      <t xml:space="preserve"> et </t>
    </r>
    <r>
      <rPr>
        <i/>
        <strike/>
        <sz val="11"/>
        <color rgb="FF000000"/>
        <rFont val="Arial"/>
        <family val="2"/>
      </rPr>
      <t>&lt;li&gt;</t>
    </r>
    <r>
      <rPr>
        <strike/>
        <sz val="11"/>
        <color rgb="FF000000"/>
        <rFont val="Arial"/>
        <family val="2"/>
      </rPr>
      <t xml:space="preserve">.
Par exemple, remplacer la balise </t>
    </r>
    <r>
      <rPr>
        <i/>
        <strike/>
        <sz val="11"/>
        <color rgb="FF000000"/>
        <rFont val="Arial"/>
        <family val="2"/>
      </rPr>
      <t>&lt;div class=row small-up-4"&gt;</t>
    </r>
    <r>
      <rPr>
        <strike/>
        <sz val="11"/>
        <color rgb="FF000000"/>
        <rFont val="Arial"/>
        <family val="2"/>
      </rPr>
      <t xml:space="preserve"> par une balise </t>
    </r>
    <r>
      <rPr>
        <i/>
        <strike/>
        <sz val="11"/>
        <color rgb="FF000000"/>
        <rFont val="Arial"/>
        <family val="2"/>
      </rPr>
      <t>&lt;</t>
    </r>
    <r>
      <rPr>
        <b/>
        <i/>
        <strike/>
        <sz val="11"/>
        <color rgb="FF000000"/>
        <rFont val="Arial"/>
        <family val="2"/>
      </rPr>
      <t>ul</t>
    </r>
    <r>
      <rPr>
        <i/>
        <strike/>
        <sz val="11"/>
        <color rgb="FF000000"/>
        <rFont val="Arial"/>
        <family val="2"/>
      </rPr>
      <t>&gt;</t>
    </r>
    <r>
      <rPr>
        <strike/>
        <sz val="11"/>
        <color rgb="FF000000"/>
        <rFont val="Arial"/>
        <family val="2"/>
      </rPr>
      <t>, et remplacer les balises</t>
    </r>
    <r>
      <rPr>
        <i/>
        <strike/>
        <sz val="11"/>
        <color rgb="FF000000"/>
        <rFont val="Arial"/>
        <family val="2"/>
      </rPr>
      <t xml:space="preserve"> &lt;div class="element columns"&gt;</t>
    </r>
    <r>
      <rPr>
        <strike/>
        <sz val="11"/>
        <color rgb="FF000000"/>
        <rFont val="Arial"/>
        <family val="2"/>
      </rPr>
      <t xml:space="preserve"> par des balises </t>
    </r>
    <r>
      <rPr>
        <i/>
        <strike/>
        <sz val="11"/>
        <color rgb="FF000000"/>
        <rFont val="Arial"/>
        <family val="2"/>
      </rPr>
      <t>&lt;</t>
    </r>
    <r>
      <rPr>
        <b/>
        <i/>
        <strike/>
        <sz val="11"/>
        <color rgb="FF000000"/>
        <rFont val="Arial"/>
        <family val="2"/>
      </rPr>
      <t>li</t>
    </r>
    <r>
      <rPr>
        <i/>
        <strike/>
        <sz val="11"/>
        <color rgb="FF000000"/>
        <rFont val="Arial"/>
        <family val="2"/>
      </rPr>
      <t>&gt;</t>
    </r>
    <r>
      <rPr>
        <strike/>
        <sz val="11"/>
        <color rgb="FF000000"/>
        <rFont val="Arial"/>
        <family val="2"/>
      </rPr>
      <t xml:space="preserve">. On regroupera alors toutes les actualités au sein d'une seule et même balise </t>
    </r>
    <r>
      <rPr>
        <i/>
        <strike/>
        <sz val="11"/>
        <color rgb="FF000000"/>
        <rFont val="Arial"/>
        <family val="2"/>
      </rPr>
      <t>&lt;div class="row small-up-4"&gt;</t>
    </r>
    <r>
      <rPr>
        <strike/>
        <sz val="11"/>
        <color rgb="FF000000"/>
        <rFont val="Arial"/>
        <family val="2"/>
      </rPr>
      <t xml:space="preserve">.
On obtiendra ainsi : 
</t>
    </r>
    <r>
      <rPr>
        <i/>
        <strike/>
        <sz val="11"/>
        <color rgb="FF000000"/>
        <rFont val="Arial"/>
        <family val="2"/>
      </rPr>
      <t>&lt;div class="article-all"&gt;</t>
    </r>
    <r>
      <rPr>
        <strike/>
        <sz val="11"/>
        <color rgb="FF000000"/>
        <rFont val="Arial"/>
        <family val="2"/>
      </rPr>
      <t xml:space="preserve">
</t>
    </r>
    <r>
      <rPr>
        <i/>
        <strike/>
        <sz val="11"/>
        <color rgb="FF000000"/>
        <rFont val="Arial"/>
        <family val="2"/>
      </rPr>
      <t xml:space="preserve">   &lt;</t>
    </r>
    <r>
      <rPr>
        <b/>
        <i/>
        <strike/>
        <sz val="11"/>
        <color rgb="FF000000"/>
        <rFont val="Arial"/>
        <family val="2"/>
      </rPr>
      <t>ul</t>
    </r>
    <r>
      <rPr>
        <i/>
        <strike/>
        <sz val="11"/>
        <color rgb="FF000000"/>
        <rFont val="Arial"/>
        <family val="2"/>
      </rPr>
      <t xml:space="preserve"> class="row small-up-4"&gt;
      &lt;</t>
    </r>
    <r>
      <rPr>
        <b/>
        <i/>
        <strike/>
        <sz val="11"/>
        <color rgb="FF000000"/>
        <rFont val="Arial"/>
        <family val="2"/>
      </rPr>
      <t>li</t>
    </r>
    <r>
      <rPr>
        <i/>
        <strike/>
        <sz val="11"/>
        <color rgb="FF000000"/>
        <rFont val="Arial"/>
        <family val="2"/>
      </rPr>
      <t xml:space="preserve"> class="element columns"&gt;[...]&lt;/li&gt;
      &lt;</t>
    </r>
    <r>
      <rPr>
        <b/>
        <i/>
        <strike/>
        <sz val="11"/>
        <color rgb="FF000000"/>
        <rFont val="Arial"/>
        <family val="2"/>
      </rPr>
      <t>li</t>
    </r>
    <r>
      <rPr>
        <i/>
        <strike/>
        <sz val="11"/>
        <color rgb="FF000000"/>
        <rFont val="Arial"/>
        <family val="2"/>
      </rPr>
      <t xml:space="preserve"> class="element columns"&gt;[...]&lt;/li&gt;
      [...]
   &lt;/</t>
    </r>
    <r>
      <rPr>
        <b/>
        <i/>
        <strike/>
        <sz val="11"/>
        <color rgb="FF000000"/>
        <rFont val="Arial"/>
        <family val="2"/>
      </rPr>
      <t>ul</t>
    </r>
    <r>
      <rPr>
        <i/>
        <strike/>
        <sz val="11"/>
        <color rgb="FF000000"/>
        <rFont val="Arial"/>
        <family val="2"/>
      </rPr>
      <t>&gt;
&lt;/div&gt;</t>
    </r>
  </si>
  <si>
    <r>
      <rPr>
        <strike/>
        <sz val="11"/>
        <color rgb="FF000000"/>
        <rFont val="Arial"/>
        <family val="2"/>
      </rPr>
      <t xml:space="preserve">Certains éléments ne respectent par les exigences de contraste minimum (4.5:1), à savoir :
- Le fil d'Ariane : textes gris (contraste égal à 1.76) et textes bleus (contraste égal à 1.83),
- Tous les textes/liens bleus (code couleur </t>
    </r>
    <r>
      <rPr>
        <i/>
        <strike/>
        <sz val="11"/>
        <color rgb="FF000000"/>
        <rFont val="Arial"/>
        <family val="2"/>
      </rPr>
      <t>#0085BD ou #0085BE</t>
    </r>
    <r>
      <rPr>
        <strike/>
        <sz val="11"/>
        <color rgb="FF000000"/>
        <rFont val="Arial"/>
        <family val="2"/>
      </rPr>
      <t xml:space="preserve">) sur fond blanc (contraste égal à 4.13 ou 4.07), à l'exception des niveaux de titres </t>
    </r>
    <r>
      <rPr>
        <i/>
        <strike/>
        <sz val="11"/>
        <color rgb="FF000000"/>
        <rFont val="Arial"/>
        <family val="2"/>
      </rPr>
      <t>&lt;h2&gt;</t>
    </r>
    <r>
      <rPr>
        <strike/>
        <sz val="11"/>
        <color rgb="FF000000"/>
        <rFont val="Arial"/>
        <family val="2"/>
      </rPr>
      <t>,
- Dans les tableaux, les textes bleus sur fond gris (contraste égal à 3.65).
Cf. rapport annexe qui reprend ces éléments plus en détail et présente des pistes de correction.</t>
    </r>
  </si>
  <si>
    <t>Ideance :
La plupart des problèmes de contraste ont été corrigés, excepté certains textes bleus qui ont toujours un contraste égal à 4.09).
Ces textes sont présents notamment dans :
- la section "Liste des aides", années 2019 et 2020,
- la section "Aides aux agriculteurs dans le cadre des Programme de Développement Rural Régional (PDRR)   :", années 2016, 2017, 2018.</t>
  </si>
  <si>
    <t>Ideance :
La structure en liste a bien été mis en place sur les accordéons. Il reste à corriger les niveaux de titre (cf 9.1) et la correction du script (cf 7.3).</t>
  </si>
  <si>
    <r>
      <rPr>
        <strike/>
        <sz val="11"/>
        <color rgb="FF000000"/>
        <rFont val="Arial"/>
        <family val="2"/>
      </rPr>
      <t xml:space="preserve">Pour être en conformité avec ce critère, procéder aux modifications suivantes :
- Remplacer les balises &lt;dl&gt; par des balises </t>
    </r>
    <r>
      <rPr>
        <i/>
        <strike/>
        <sz val="11"/>
        <color rgb="FF000000"/>
        <rFont val="Arial"/>
        <family val="2"/>
      </rPr>
      <t>&lt;ul&gt;</t>
    </r>
    <r>
      <rPr>
        <strike/>
        <sz val="11"/>
        <color rgb="FF000000"/>
        <rFont val="Arial"/>
        <family val="2"/>
      </rPr>
      <t xml:space="preserve">,
- Remplacer les balises </t>
    </r>
    <r>
      <rPr>
        <i/>
        <strike/>
        <sz val="11"/>
        <color rgb="FF000000"/>
        <rFont val="Arial"/>
        <family val="2"/>
      </rPr>
      <t>&lt;dt&gt;</t>
    </r>
    <r>
      <rPr>
        <strike/>
        <sz val="11"/>
        <color rgb="FF000000"/>
        <rFont val="Arial"/>
        <family val="2"/>
      </rPr>
      <t xml:space="preserve"> et </t>
    </r>
    <r>
      <rPr>
        <i/>
        <strike/>
        <sz val="11"/>
        <color rgb="FF000000"/>
        <rFont val="Arial"/>
        <family val="2"/>
      </rPr>
      <t>&lt;dd&gt;</t>
    </r>
    <r>
      <rPr>
        <strike/>
        <sz val="11"/>
        <color rgb="FF000000"/>
        <rFont val="Arial"/>
        <family val="2"/>
      </rPr>
      <t xml:space="preserve"> par des balises neutres telles que </t>
    </r>
    <r>
      <rPr>
        <i/>
        <strike/>
        <sz val="11"/>
        <color rgb="FF000000"/>
        <rFont val="Arial"/>
        <family val="2"/>
      </rPr>
      <t>&lt;div&gt;</t>
    </r>
    <r>
      <rPr>
        <strike/>
        <sz val="11"/>
        <color rgb="FF000000"/>
        <rFont val="Arial"/>
        <family val="2"/>
      </rPr>
      <t xml:space="preserve">,
- Ajouter une balise </t>
    </r>
    <r>
      <rPr>
        <i/>
        <strike/>
        <sz val="11"/>
        <color rgb="FF000000"/>
        <rFont val="Arial"/>
        <family val="2"/>
      </rPr>
      <t>&lt;li&gt;</t>
    </r>
    <r>
      <rPr>
        <strike/>
        <sz val="11"/>
        <color rgb="FF000000"/>
        <rFont val="Arial"/>
        <family val="2"/>
      </rPr>
      <t xml:space="preserve"> pour encadrer chacun des items d'accordéons (en-tête +  contenu).
</t>
    </r>
    <r>
      <rPr>
        <sz val="11"/>
        <color rgb="FF000000"/>
        <rFont val="Arial"/>
        <family val="2"/>
      </rPr>
      <t xml:space="preserve">
À titre d'exemple pour l'accordéon "Délibérations", on obtiendra : 
</t>
    </r>
    <r>
      <rPr>
        <i/>
        <sz val="11"/>
        <color rgb="FF000000"/>
        <rFont val="Arial"/>
        <family val="2"/>
      </rPr>
      <t xml:space="preserve">&lt;div class="ckeditor-accordion-container"&gt;
   </t>
    </r>
    <r>
      <rPr>
        <b/>
        <i/>
        <sz val="11"/>
        <color rgb="FF000000"/>
        <rFont val="Arial"/>
        <family val="2"/>
      </rPr>
      <t xml:space="preserve">&lt;ul </t>
    </r>
    <r>
      <rPr>
        <i/>
        <sz val="11"/>
        <color rgb="FF000000"/>
        <rFont val="Arial"/>
        <family val="2"/>
      </rPr>
      <t>class="styled"</t>
    </r>
    <r>
      <rPr>
        <b/>
        <i/>
        <sz val="11"/>
        <color rgb="FF000000"/>
        <rFont val="Arial"/>
        <family val="2"/>
      </rPr>
      <t xml:space="preserve">&gt;
      &lt;li&gt;
</t>
    </r>
    <r>
      <rPr>
        <i/>
        <sz val="11"/>
        <color rgb="FF000000"/>
        <rFont val="Arial"/>
        <family val="2"/>
      </rPr>
      <t xml:space="preserve">         &lt;h3 id="[id_title]"&gt;
            &lt;span class="ckeditor-accordion-toggle"&gt;&lt;/span&gt;
            &lt;button type="button" class="ckeditor-accordion-toggler" aria-expanded="false"&gt;2021&lt;/button&gt;
         &lt;/h3&gt;
         &lt;div aria-labelledby="[id_title]"&gt;[Contenu du panneau dépliant]&lt;/div&gt;
      </t>
    </r>
    <r>
      <rPr>
        <b/>
        <i/>
        <sz val="11"/>
        <color rgb="FF000000"/>
        <rFont val="Arial"/>
        <family val="2"/>
      </rPr>
      <t>&lt;/li&gt;</t>
    </r>
    <r>
      <rPr>
        <i/>
        <sz val="11"/>
        <color rgb="FF000000"/>
        <rFont val="Arial"/>
        <family val="2"/>
      </rPr>
      <t xml:space="preserve">
      </t>
    </r>
    <r>
      <rPr>
        <b/>
        <i/>
        <sz val="11"/>
        <color rgb="FF000000"/>
        <rFont val="Arial"/>
        <family val="2"/>
      </rPr>
      <t>&lt;li&gt;</t>
    </r>
    <r>
      <rPr>
        <i/>
        <sz val="11"/>
        <color rgb="FF000000"/>
        <rFont val="Arial"/>
        <family val="2"/>
      </rPr>
      <t>[Encart 2020]</t>
    </r>
    <r>
      <rPr>
        <b/>
        <i/>
        <sz val="11"/>
        <color rgb="FF000000"/>
        <rFont val="Arial"/>
        <family val="2"/>
      </rPr>
      <t>&lt;/li&gt;</t>
    </r>
    <r>
      <rPr>
        <i/>
        <sz val="11"/>
        <color rgb="FF000000"/>
        <rFont val="Arial"/>
        <family val="2"/>
      </rPr>
      <t xml:space="preserve">
      </t>
    </r>
    <r>
      <rPr>
        <b/>
        <i/>
        <sz val="11"/>
        <color rgb="FF000000"/>
        <rFont val="Arial"/>
        <family val="2"/>
      </rPr>
      <t>&lt;li&gt;</t>
    </r>
    <r>
      <rPr>
        <i/>
        <sz val="11"/>
        <color rgb="FF000000"/>
        <rFont val="Arial"/>
        <family val="2"/>
      </rPr>
      <t>[Encart 2019]</t>
    </r>
    <r>
      <rPr>
        <b/>
        <i/>
        <sz val="11"/>
        <color rgb="FF000000"/>
        <rFont val="Arial"/>
        <family val="2"/>
      </rPr>
      <t>&lt;/li&gt;</t>
    </r>
    <r>
      <rPr>
        <i/>
        <sz val="11"/>
        <color rgb="FF000000"/>
        <rFont val="Arial"/>
        <family val="2"/>
      </rPr>
      <t xml:space="preserve">
      </t>
    </r>
    <r>
      <rPr>
        <b/>
        <i/>
        <sz val="11"/>
        <color rgb="FF000000"/>
        <rFont val="Arial"/>
        <family val="2"/>
      </rPr>
      <t>&lt;li&gt;</t>
    </r>
    <r>
      <rPr>
        <i/>
        <sz val="11"/>
        <color rgb="FF000000"/>
        <rFont val="Arial"/>
        <family val="2"/>
      </rPr>
      <t>[Encart 2018]</t>
    </r>
    <r>
      <rPr>
        <b/>
        <i/>
        <sz val="11"/>
        <color rgb="FF000000"/>
        <rFont val="Arial"/>
        <family val="2"/>
      </rPr>
      <t>&lt;/li&gt;</t>
    </r>
    <r>
      <rPr>
        <i/>
        <sz val="11"/>
        <color rgb="FF000000"/>
        <rFont val="Arial"/>
        <family val="2"/>
      </rPr>
      <t xml:space="preserve">
</t>
    </r>
    <r>
      <rPr>
        <b/>
        <i/>
        <sz val="11"/>
        <color rgb="FF000000"/>
        <rFont val="Arial"/>
        <family val="2"/>
      </rPr>
      <t xml:space="preserve">   &lt;/ul&gt;</t>
    </r>
    <r>
      <rPr>
        <i/>
        <sz val="11"/>
        <color rgb="FF000000"/>
        <rFont val="Arial"/>
        <family val="2"/>
      </rPr>
      <t xml:space="preserve">
&lt;/div&gt;</t>
    </r>
  </si>
  <si>
    <r>
      <t xml:space="preserve">Pour être en conformité avec ce critère, procéder aux modifications suivantes :
- Remplacer les balises &lt;dl&gt; par des balises </t>
    </r>
    <r>
      <rPr>
        <i/>
        <strike/>
        <sz val="11"/>
        <color rgb="FF000000"/>
        <rFont val="Arial"/>
        <family val="2"/>
      </rPr>
      <t>&lt;ul&gt;</t>
    </r>
    <r>
      <rPr>
        <strike/>
        <sz val="11"/>
        <color rgb="FF000000"/>
        <rFont val="Arial"/>
        <family val="2"/>
      </rPr>
      <t xml:space="preserve">,
- Remplacer les balises </t>
    </r>
    <r>
      <rPr>
        <i/>
        <strike/>
        <sz val="11"/>
        <color rgb="FF000000"/>
        <rFont val="Arial"/>
        <family val="2"/>
      </rPr>
      <t>&lt;dt&gt;</t>
    </r>
    <r>
      <rPr>
        <strike/>
        <sz val="11"/>
        <color rgb="FF000000"/>
        <rFont val="Arial"/>
        <family val="2"/>
      </rPr>
      <t xml:space="preserve"> et </t>
    </r>
    <r>
      <rPr>
        <i/>
        <strike/>
        <sz val="11"/>
        <color rgb="FF000000"/>
        <rFont val="Arial"/>
        <family val="2"/>
      </rPr>
      <t>&lt;dd&gt;</t>
    </r>
    <r>
      <rPr>
        <strike/>
        <sz val="11"/>
        <color rgb="FF000000"/>
        <rFont val="Arial"/>
        <family val="2"/>
      </rPr>
      <t xml:space="preserve"> par des balises neutres telles que </t>
    </r>
    <r>
      <rPr>
        <i/>
        <strike/>
        <sz val="11"/>
        <color rgb="FF000000"/>
        <rFont val="Arial"/>
        <family val="2"/>
      </rPr>
      <t>&lt;div&gt;</t>
    </r>
    <r>
      <rPr>
        <strike/>
        <sz val="11"/>
        <color rgb="FF000000"/>
        <rFont val="Arial"/>
        <family val="2"/>
      </rPr>
      <t xml:space="preserve">,
- Ajouter une balise </t>
    </r>
    <r>
      <rPr>
        <i/>
        <strike/>
        <sz val="11"/>
        <color rgb="FF000000"/>
        <rFont val="Arial"/>
        <family val="2"/>
      </rPr>
      <t>&lt;li&gt;</t>
    </r>
    <r>
      <rPr>
        <strike/>
        <sz val="11"/>
        <color rgb="FF000000"/>
        <rFont val="Arial"/>
        <family val="2"/>
      </rPr>
      <t xml:space="preserve"> pour encadrer chacun des items d'accordéons (en-tête +  contenu).
</t>
    </r>
    <r>
      <rPr>
        <sz val="11"/>
        <color rgb="FF000000"/>
        <rFont val="Arial"/>
        <family val="2"/>
      </rPr>
      <t xml:space="preserve">À titre d'exemple pour l'accordéon "Délibérations", on obtiendra : 
</t>
    </r>
    <r>
      <rPr>
        <i/>
        <sz val="11"/>
        <color rgb="FF000000"/>
        <rFont val="Arial"/>
        <family val="2"/>
      </rPr>
      <t xml:space="preserve">&lt;div class="ckeditor-accordion-container"&gt;
   </t>
    </r>
    <r>
      <rPr>
        <b/>
        <i/>
        <sz val="11"/>
        <color rgb="FF000000"/>
        <rFont val="Arial"/>
        <family val="2"/>
      </rPr>
      <t xml:space="preserve">&lt;ul </t>
    </r>
    <r>
      <rPr>
        <i/>
        <sz val="11"/>
        <color rgb="FF000000"/>
        <rFont val="Arial"/>
        <family val="2"/>
      </rPr>
      <t>class="styled"</t>
    </r>
    <r>
      <rPr>
        <b/>
        <i/>
        <sz val="11"/>
        <color rgb="FF000000"/>
        <rFont val="Arial"/>
        <family val="2"/>
      </rPr>
      <t xml:space="preserve">&gt;
      &lt;li&gt;
</t>
    </r>
    <r>
      <rPr>
        <i/>
        <sz val="11"/>
        <color rgb="FF000000"/>
        <rFont val="Arial"/>
        <family val="2"/>
      </rPr>
      <t xml:space="preserve">         &lt;h3 id="[id_title]"&gt;
            &lt;span class="ckeditor-accordion-toggle"&gt;&lt;/span&gt;
            &lt;button type="button" class="ckeditor-accordion-toggler" aria-expanded="false"&gt;Agriculture&lt;/button&gt;
         &lt;/h3&gt;
         &lt;div aria-labelledby="[id_title]"&gt;[Contenu du panneau dépliant]&lt;/div&gt;
      </t>
    </r>
    <r>
      <rPr>
        <b/>
        <i/>
        <sz val="11"/>
        <color rgb="FF000000"/>
        <rFont val="Arial"/>
        <family val="2"/>
      </rPr>
      <t>&lt;/li&gt;</t>
    </r>
    <r>
      <rPr>
        <i/>
        <sz val="11"/>
        <color rgb="FF000000"/>
        <rFont val="Arial"/>
        <family val="2"/>
      </rPr>
      <t xml:space="preserve">
      </t>
    </r>
    <r>
      <rPr>
        <b/>
        <i/>
        <sz val="11"/>
        <color rgb="FF000000"/>
        <rFont val="Arial"/>
        <family val="2"/>
      </rPr>
      <t>&lt;li&gt;</t>
    </r>
    <r>
      <rPr>
        <i/>
        <sz val="11"/>
        <color rgb="FF000000"/>
        <rFont val="Arial"/>
        <family val="2"/>
      </rPr>
      <t>[Section "Animation"]</t>
    </r>
    <r>
      <rPr>
        <b/>
        <i/>
        <sz val="11"/>
        <color rgb="FF000000"/>
        <rFont val="Arial"/>
        <family val="2"/>
      </rPr>
      <t>&lt;/li&gt;</t>
    </r>
    <r>
      <rPr>
        <i/>
        <sz val="11"/>
        <color rgb="FF000000"/>
        <rFont val="Arial"/>
        <family val="2"/>
      </rPr>
      <t xml:space="preserve">
      [...]
</t>
    </r>
    <r>
      <rPr>
        <b/>
        <i/>
        <sz val="11"/>
        <color rgb="FF000000"/>
        <rFont val="Arial"/>
        <family val="2"/>
      </rPr>
      <t xml:space="preserve">   &lt;/ul&gt;</t>
    </r>
    <r>
      <rPr>
        <i/>
        <sz val="11"/>
        <color rgb="FF000000"/>
        <rFont val="Arial"/>
        <family val="2"/>
      </rPr>
      <t xml:space="preserve">
&lt;/div&gt;</t>
    </r>
  </si>
  <si>
    <r>
      <t xml:space="preserve">Certains éléments ne respectent par les exigences de contraste minimum (4.5:1), à savoir :
</t>
    </r>
    <r>
      <rPr>
        <strike/>
        <sz val="11"/>
        <color rgb="FF000000"/>
        <rFont val="Arial"/>
        <family val="2"/>
      </rPr>
      <t xml:space="preserve">- Le fil d'Ariane : textes gris (contraste égal à 1.76) et textes bleus (contraste égal à 1.83),
- Tous les textes/liens bleus (code couleur </t>
    </r>
    <r>
      <rPr>
        <i/>
        <strike/>
        <sz val="11"/>
        <color rgb="FF000000"/>
        <rFont val="Arial"/>
        <family val="2"/>
      </rPr>
      <t>#0085BD ou #0085BE</t>
    </r>
    <r>
      <rPr>
        <strike/>
        <sz val="11"/>
        <color rgb="FF000000"/>
        <rFont val="Arial"/>
        <family val="2"/>
      </rPr>
      <t xml:space="preserve">) sur fond blanc (contraste égal à 4.13 ou 4.07), à l'exception des niveaux de titres </t>
    </r>
    <r>
      <rPr>
        <i/>
        <strike/>
        <sz val="11"/>
        <color rgb="FF000000"/>
        <rFont val="Arial"/>
        <family val="2"/>
      </rPr>
      <t>&lt;h2&gt;</t>
    </r>
    <r>
      <rPr>
        <strike/>
        <sz val="11"/>
        <color rgb="FF000000"/>
        <rFont val="Arial"/>
        <family val="2"/>
      </rPr>
      <t xml:space="preserve">,
- Dans la section "Se documenter sur le sujet", le titre n'est pas suffisamment contrasté (contraste égal à 3.29),
</t>
    </r>
    <r>
      <rPr>
        <sz val="11"/>
        <color rgb="FF000000"/>
        <rFont val="Arial"/>
        <family val="2"/>
      </rPr>
      <t>- Le bouton "Télécharger le document" (contraste égal à 4.13).
Cf. rapport annexe qui reprend ces éléments plus en détail et présente des pistes de correction.</t>
    </r>
  </si>
  <si>
    <r>
      <t xml:space="preserve">Dans la barre latérale de gauche, remplacer la balise </t>
    </r>
    <r>
      <rPr>
        <i/>
        <strike/>
        <sz val="11"/>
        <color rgb="FF000000"/>
        <rFont val="Arial"/>
        <family val="2"/>
      </rPr>
      <t>&lt;p&gt;</t>
    </r>
    <r>
      <rPr>
        <strike/>
        <sz val="11"/>
        <color rgb="FF000000"/>
        <rFont val="Arial"/>
        <family val="2"/>
      </rPr>
      <t xml:space="preserve"> qui encadre le texte "Plaquette biodiversité" par une balise </t>
    </r>
    <r>
      <rPr>
        <i/>
        <strike/>
        <sz val="11"/>
        <color rgb="FF000000"/>
        <rFont val="Arial"/>
        <family val="2"/>
      </rPr>
      <t>&lt;h2&gt;</t>
    </r>
    <r>
      <rPr>
        <strike/>
        <sz val="11"/>
        <color rgb="FF000000"/>
        <rFont val="Arial"/>
        <family val="2"/>
      </rPr>
      <t>.</t>
    </r>
  </si>
  <si>
    <r>
      <rPr>
        <strike/>
        <sz val="11"/>
        <color rgb="FF000000"/>
        <rFont val="Arial"/>
        <family val="2"/>
      </rPr>
      <t xml:space="preserve">Pour être en conformité avec ce critère, procéder aux modifications suivantes :
- Remplacer les balises &lt;dl&gt; par des balises </t>
    </r>
    <r>
      <rPr>
        <i/>
        <strike/>
        <sz val="11"/>
        <color rgb="FF000000"/>
        <rFont val="Arial"/>
        <family val="2"/>
      </rPr>
      <t>&lt;ul&gt;</t>
    </r>
    <r>
      <rPr>
        <strike/>
        <sz val="11"/>
        <color rgb="FF000000"/>
        <rFont val="Arial"/>
        <family val="2"/>
      </rPr>
      <t xml:space="preserve">,
- Remplacer les balises </t>
    </r>
    <r>
      <rPr>
        <i/>
        <strike/>
        <sz val="11"/>
        <color rgb="FF000000"/>
        <rFont val="Arial"/>
        <family val="2"/>
      </rPr>
      <t>&lt;dt&gt;</t>
    </r>
    <r>
      <rPr>
        <strike/>
        <sz val="11"/>
        <color rgb="FF000000"/>
        <rFont val="Arial"/>
        <family val="2"/>
      </rPr>
      <t xml:space="preserve"> et </t>
    </r>
    <r>
      <rPr>
        <i/>
        <strike/>
        <sz val="11"/>
        <color rgb="FF000000"/>
        <rFont val="Arial"/>
        <family val="2"/>
      </rPr>
      <t>&lt;dd&gt;</t>
    </r>
    <r>
      <rPr>
        <strike/>
        <sz val="11"/>
        <color rgb="FF000000"/>
        <rFont val="Arial"/>
        <family val="2"/>
      </rPr>
      <t xml:space="preserve"> par des balises neutres telles que </t>
    </r>
    <r>
      <rPr>
        <i/>
        <strike/>
        <sz val="11"/>
        <color rgb="FF000000"/>
        <rFont val="Arial"/>
        <family val="2"/>
      </rPr>
      <t>&lt;div&gt;</t>
    </r>
    <r>
      <rPr>
        <strike/>
        <sz val="11"/>
        <color rgb="FF000000"/>
        <rFont val="Arial"/>
        <family val="2"/>
      </rPr>
      <t xml:space="preserve">,
- Ajouter une balise </t>
    </r>
    <r>
      <rPr>
        <i/>
        <strike/>
        <sz val="11"/>
        <color rgb="FF000000"/>
        <rFont val="Arial"/>
        <family val="2"/>
      </rPr>
      <t>&lt;li&gt;</t>
    </r>
    <r>
      <rPr>
        <strike/>
        <sz val="11"/>
        <color rgb="FF000000"/>
        <rFont val="Arial"/>
        <family val="2"/>
      </rPr>
      <t xml:space="preserve"> pour encadrer chacun des items d'accordéons (en-tête +  contenu).
</t>
    </r>
    <r>
      <rPr>
        <sz val="11"/>
        <color rgb="FF000000"/>
        <rFont val="Arial"/>
        <family val="2"/>
      </rPr>
      <t xml:space="preserve">
À titre d'exemple pour l'accordéon de la page (balise </t>
    </r>
    <r>
      <rPr>
        <i/>
        <sz val="11"/>
        <color rgb="FF000000"/>
        <rFont val="Arial"/>
        <family val="2"/>
      </rPr>
      <t>&lt;div class="ckeditor-accordion-container"&gt;</t>
    </r>
    <r>
      <rPr>
        <sz val="11"/>
        <color rgb="FF000000"/>
        <rFont val="Arial"/>
        <family val="2"/>
      </rPr>
      <t xml:space="preserve">), on obtiendra : 
</t>
    </r>
    <r>
      <rPr>
        <i/>
        <sz val="11"/>
        <color rgb="FF000000"/>
        <rFont val="Arial"/>
        <family val="2"/>
      </rPr>
      <t xml:space="preserve">&lt;div class="ckeditor-accordion-container"&gt;
   </t>
    </r>
    <r>
      <rPr>
        <b/>
        <i/>
        <sz val="11"/>
        <color rgb="FF000000"/>
        <rFont val="Arial"/>
        <family val="2"/>
      </rPr>
      <t xml:space="preserve">&lt;ul </t>
    </r>
    <r>
      <rPr>
        <i/>
        <sz val="11"/>
        <color rgb="FF000000"/>
        <rFont val="Arial"/>
        <family val="2"/>
      </rPr>
      <t>class="styled"</t>
    </r>
    <r>
      <rPr>
        <b/>
        <i/>
        <sz val="11"/>
        <color rgb="FF000000"/>
        <rFont val="Arial"/>
        <family val="2"/>
      </rPr>
      <t xml:space="preserve">&gt;
      &lt;li&gt;
</t>
    </r>
    <r>
      <rPr>
        <i/>
        <sz val="11"/>
        <color rgb="FF000000"/>
        <rFont val="Arial"/>
        <family val="2"/>
      </rPr>
      <t xml:space="preserve">         &lt;h3 id="[id_title]"&gt;
            &lt;span class="ckeditor-accordion-toggle"&gt;&lt;/span&gt;
            &lt;button type="button" class="ckeditor-accordion-toggler" aria-expanded="false"&gt;Acquisition et maintien d'une exploitation en agriculture biologique - Eure (27)&lt;/button&gt;
         &lt;/h3&gt;
         &lt;div aria-labelledby="[id_title]"&gt;[Contenu du panneau dépliant]&lt;/div&gt;
      </t>
    </r>
    <r>
      <rPr>
        <b/>
        <i/>
        <sz val="11"/>
        <color rgb="FF000000"/>
        <rFont val="Arial"/>
        <family val="2"/>
      </rPr>
      <t>&lt;/li&gt;</t>
    </r>
    <r>
      <rPr>
        <i/>
        <sz val="11"/>
        <color rgb="FF000000"/>
        <rFont val="Arial"/>
        <family val="2"/>
      </rPr>
      <t xml:space="preserve">
      </t>
    </r>
    <r>
      <rPr>
        <b/>
        <i/>
        <sz val="11"/>
        <color rgb="FF000000"/>
        <rFont val="Arial"/>
        <family val="2"/>
      </rPr>
      <t>&lt;li&gt;</t>
    </r>
    <r>
      <rPr>
        <i/>
        <sz val="11"/>
        <color rgb="FF000000"/>
        <rFont val="Arial"/>
        <family val="2"/>
      </rPr>
      <t>[...]</t>
    </r>
    <r>
      <rPr>
        <b/>
        <i/>
        <sz val="11"/>
        <color rgb="FF000000"/>
        <rFont val="Arial"/>
        <family val="2"/>
      </rPr>
      <t>&lt;/li&gt;</t>
    </r>
    <r>
      <rPr>
        <i/>
        <sz val="11"/>
        <color rgb="FF000000"/>
        <rFont val="Arial"/>
        <family val="2"/>
      </rPr>
      <t xml:space="preserve">
      [...]
</t>
    </r>
    <r>
      <rPr>
        <b/>
        <i/>
        <sz val="11"/>
        <color rgb="FF000000"/>
        <rFont val="Arial"/>
        <family val="2"/>
      </rPr>
      <t xml:space="preserve">   &lt;/ul&gt;</t>
    </r>
    <r>
      <rPr>
        <i/>
        <sz val="11"/>
        <color rgb="FF000000"/>
        <rFont val="Arial"/>
        <family val="2"/>
      </rPr>
      <t xml:space="preserve">
&lt;/div&gt;</t>
    </r>
  </si>
  <si>
    <r>
      <t xml:space="preserve">Dans la barre latérale de gauche, remplacer la balise &lt;p&gt; qui encadre l'image "Programme_eau__climat_taille.png" par une balise &lt;h2&gt;.
------
Dans la barre latérale de gauche, remplacer la balise </t>
    </r>
    <r>
      <rPr>
        <i/>
        <strike/>
        <sz val="11"/>
        <color rgb="FF000000"/>
        <rFont val="Arial"/>
        <family val="2"/>
      </rPr>
      <t>&lt;p&gt;</t>
    </r>
    <r>
      <rPr>
        <strike/>
        <sz val="11"/>
        <color rgb="FF000000"/>
        <rFont val="Arial"/>
        <family val="2"/>
      </rPr>
      <t xml:space="preserve"> qui encadre le texte "Plaquette de présentation 11ème programme" par une balise </t>
    </r>
    <r>
      <rPr>
        <i/>
        <strike/>
        <sz val="11"/>
        <color rgb="FF000000"/>
        <rFont val="Arial"/>
        <family val="2"/>
      </rPr>
      <t>&lt;h2&gt;</t>
    </r>
    <r>
      <rPr>
        <strike/>
        <sz val="11"/>
        <color rgb="FF000000"/>
        <rFont val="Arial"/>
        <family val="2"/>
      </rPr>
      <t>.</t>
    </r>
  </si>
  <si>
    <r>
      <rPr>
        <strike/>
        <sz val="11"/>
        <color rgb="FF000000"/>
        <rFont val="Arial"/>
        <family val="2"/>
      </rPr>
      <t xml:space="preserve">Dans le tableau "Les appels à projets en cours", dans la dernière cellule de la colonne "Public cible", structurer la liste à l'aide de balises </t>
    </r>
    <r>
      <rPr>
        <i/>
        <strike/>
        <sz val="11"/>
        <color rgb="FF000000"/>
        <rFont val="Arial"/>
        <family val="2"/>
      </rPr>
      <t>&lt;ul&gt;</t>
    </r>
    <r>
      <rPr>
        <strike/>
        <sz val="11"/>
        <color rgb="FF000000"/>
        <rFont val="Arial"/>
        <family val="2"/>
      </rPr>
      <t xml:space="preserve"> et </t>
    </r>
    <r>
      <rPr>
        <i/>
        <strike/>
        <sz val="11"/>
        <color rgb="FF000000"/>
        <rFont val="Arial"/>
        <family val="2"/>
      </rPr>
      <t>&lt;li&gt; comm e suit : 
&lt;ul&gt;
   &lt;li&gt;une collectivité territoriale (ou par convention [...] ;&lt;/li&gt;
   &lt;li&gt;une structure de gestion des services de [...] ;&lt;/li&gt;
   &lt;li&gt;une association de solidarité internationale.&lt;/li&gt;
&lt;/ul&gt;</t>
    </r>
    <r>
      <rPr>
        <strike/>
        <sz val="11"/>
        <color rgb="FF000000"/>
        <rFont val="Arial"/>
        <family val="2"/>
      </rPr>
      <t xml:space="preserve">
------
Pour être en conformité avec ce critère, procéder aux modifications suivantes :
- Remplacer les balises </t>
    </r>
    <r>
      <rPr>
        <i/>
        <strike/>
        <sz val="11"/>
        <color rgb="FF000000"/>
        <rFont val="Arial"/>
        <family val="2"/>
      </rPr>
      <t>&lt;dl&gt;</t>
    </r>
    <r>
      <rPr>
        <strike/>
        <sz val="11"/>
        <color rgb="FF000000"/>
        <rFont val="Arial"/>
        <family val="2"/>
      </rPr>
      <t xml:space="preserve"> par des balises </t>
    </r>
    <r>
      <rPr>
        <i/>
        <strike/>
        <sz val="11"/>
        <color rgb="FF000000"/>
        <rFont val="Arial"/>
        <family val="2"/>
      </rPr>
      <t>&lt;ul&gt;</t>
    </r>
    <r>
      <rPr>
        <strike/>
        <sz val="11"/>
        <color rgb="FF000000"/>
        <rFont val="Arial"/>
        <family val="2"/>
      </rPr>
      <t xml:space="preserve">,
- Remplacer les balises </t>
    </r>
    <r>
      <rPr>
        <i/>
        <strike/>
        <sz val="11"/>
        <color rgb="FF000000"/>
        <rFont val="Arial"/>
        <family val="2"/>
      </rPr>
      <t>&lt;dt&gt;</t>
    </r>
    <r>
      <rPr>
        <strike/>
        <sz val="11"/>
        <color rgb="FF000000"/>
        <rFont val="Arial"/>
        <family val="2"/>
      </rPr>
      <t xml:space="preserve"> et </t>
    </r>
    <r>
      <rPr>
        <i/>
        <strike/>
        <sz val="11"/>
        <color rgb="FF000000"/>
        <rFont val="Arial"/>
        <family val="2"/>
      </rPr>
      <t>&lt;dd&gt;</t>
    </r>
    <r>
      <rPr>
        <strike/>
        <sz val="11"/>
        <color rgb="FF000000"/>
        <rFont val="Arial"/>
        <family val="2"/>
      </rPr>
      <t xml:space="preserve"> par des balises neutres telles que </t>
    </r>
    <r>
      <rPr>
        <i/>
        <strike/>
        <sz val="11"/>
        <color rgb="FF000000"/>
        <rFont val="Arial"/>
        <family val="2"/>
      </rPr>
      <t>&lt;div&gt;</t>
    </r>
    <r>
      <rPr>
        <strike/>
        <sz val="11"/>
        <color rgb="FF000000"/>
        <rFont val="Arial"/>
        <family val="2"/>
      </rPr>
      <t>,
- Ajouter une balise</t>
    </r>
    <r>
      <rPr>
        <i/>
        <strike/>
        <sz val="11"/>
        <color rgb="FF000000"/>
        <rFont val="Arial"/>
        <family val="2"/>
      </rPr>
      <t xml:space="preserve"> &lt;li&gt;</t>
    </r>
    <r>
      <rPr>
        <strike/>
        <sz val="11"/>
        <color rgb="FF000000"/>
        <rFont val="Arial"/>
        <family val="2"/>
      </rPr>
      <t xml:space="preserve"> pour encadrer chacun des items d'accordéons (en-tête +  contenu).
</t>
    </r>
    <r>
      <rPr>
        <sz val="11"/>
        <color rgb="FF000000"/>
        <rFont val="Arial"/>
        <family val="2"/>
      </rPr>
      <t xml:space="preserve">
À titre d'exemple pour l'accordéon "Les appels à projets clos", on obtiendra : 
</t>
    </r>
    <r>
      <rPr>
        <i/>
        <sz val="11"/>
        <color rgb="FF000000"/>
        <rFont val="Arial"/>
        <family val="2"/>
      </rPr>
      <t xml:space="preserve">&lt;div class="ckeditor-accordion-container"&gt;
   </t>
    </r>
    <r>
      <rPr>
        <b/>
        <i/>
        <sz val="11"/>
        <color rgb="FF000000"/>
        <rFont val="Arial"/>
        <family val="2"/>
      </rPr>
      <t>&lt;ul</t>
    </r>
    <r>
      <rPr>
        <i/>
        <sz val="11"/>
        <color rgb="FF000000"/>
        <rFont val="Arial"/>
        <family val="2"/>
      </rPr>
      <t xml:space="preserve"> class="styled"</t>
    </r>
    <r>
      <rPr>
        <b/>
        <i/>
        <sz val="11"/>
        <color rgb="FF000000"/>
        <rFont val="Arial"/>
        <family val="2"/>
      </rPr>
      <t>&gt;</t>
    </r>
    <r>
      <rPr>
        <i/>
        <sz val="11"/>
        <color rgb="FF000000"/>
        <rFont val="Arial"/>
        <family val="2"/>
      </rPr>
      <t xml:space="preserve">
      </t>
    </r>
    <r>
      <rPr>
        <b/>
        <i/>
        <sz val="11"/>
        <color rgb="FF000000"/>
        <rFont val="Arial"/>
        <family val="2"/>
      </rPr>
      <t>&lt;li&gt;</t>
    </r>
    <r>
      <rPr>
        <i/>
        <sz val="11"/>
        <color rgb="FF000000"/>
        <rFont val="Arial"/>
        <family val="2"/>
      </rPr>
      <t xml:space="preserve">
         &lt;h3 id="[...]"&gt;
            &lt;span class="ckeditor-accordion-toggle"&gt;&lt;/span&gt;
            &lt;button type="button" class="ckeditor-accordion-toggler" aria-expanded="false"&gt;2021 - Appels à projets "Innovation pour la gestion de l'eau [...]"&lt;/button&gt;
         &lt;/h3&gt;
         &lt;div aria-labelledby="[...]&gt;[Contenu du panneau dépliant]&lt;/div&gt;
      </t>
    </r>
    <r>
      <rPr>
        <b/>
        <i/>
        <sz val="11"/>
        <color rgb="FF000000"/>
        <rFont val="Arial"/>
        <family val="2"/>
      </rPr>
      <t>&lt;/li&gt;</t>
    </r>
    <r>
      <rPr>
        <i/>
        <sz val="11"/>
        <color rgb="FF000000"/>
        <rFont val="Arial"/>
        <family val="2"/>
      </rPr>
      <t xml:space="preserve">
      [...]
   </t>
    </r>
    <r>
      <rPr>
        <b/>
        <i/>
        <sz val="11"/>
        <color rgb="FF000000"/>
        <rFont val="Arial"/>
        <family val="2"/>
      </rPr>
      <t>&lt;/ul&gt;</t>
    </r>
    <r>
      <rPr>
        <i/>
        <sz val="11"/>
        <color rgb="FF000000"/>
        <rFont val="Arial"/>
        <family val="2"/>
      </rPr>
      <t xml:space="preserve">
&lt;/div&gt;</t>
    </r>
  </si>
  <si>
    <r>
      <t xml:space="preserve">Certains éléments ne respectent par les exigences de contraste minimum (4.5:1), à savoir :
- Le fil d'Ariane : textes gris (contraste égal à 1.76) et textes bleus (contraste égal à 1.83),
</t>
    </r>
    <r>
      <rPr>
        <sz val="11"/>
        <color rgb="FF000000"/>
        <rFont val="Arial"/>
        <family val="2"/>
      </rPr>
      <t xml:space="preserve">- Tous les textes/liens bleus (code couleur </t>
    </r>
    <r>
      <rPr>
        <i/>
        <sz val="11"/>
        <color rgb="FF000000"/>
        <rFont val="Arial"/>
        <family val="2"/>
      </rPr>
      <t>#0085BD ou #0085BE</t>
    </r>
    <r>
      <rPr>
        <sz val="11"/>
        <color rgb="FF000000"/>
        <rFont val="Arial"/>
        <family val="2"/>
      </rPr>
      <t xml:space="preserve">) sur fond blanc (contraste égal à 4.13 ou 4.07), à l'exception des niveaux de titres </t>
    </r>
    <r>
      <rPr>
        <i/>
        <sz val="11"/>
        <color rgb="FF000000"/>
        <rFont val="Arial"/>
        <family val="2"/>
      </rPr>
      <t>&lt;h2&gt;</t>
    </r>
    <r>
      <rPr>
        <sz val="11"/>
        <color rgb="FF000000"/>
        <rFont val="Arial"/>
        <family val="2"/>
      </rPr>
      <t>,</t>
    </r>
    <r>
      <rPr>
        <strike/>
        <sz val="11"/>
        <color rgb="FF000000"/>
        <rFont val="Arial"/>
        <family val="2"/>
      </rPr>
      <t xml:space="preserve">
- Dans la section "Se documenter sur le sujet", le titre n'est pas suffisamment contrasté (contraste égal à 3.29),
- Le bouton "Consulter" (contraste égal à 4.13),
- Dans le tableau, les textes bleus sur fond gris (contraste égal à 3.65).
Cf. rapport annexe qui reprend ces éléments plus en détail et présente des pistes de correction.</t>
    </r>
  </si>
  <si>
    <t>Ideance :
Reste à corriger :
- le contraste du lien "Télécharger le document" (contraste égal à 4.13),
- certains liens présents dans les accordéons (par exemple dans "2021 - Appel à projets "Paiements pour services environnementaux pour protéger les prairies ").</t>
  </si>
  <si>
    <r>
      <rPr>
        <strike/>
        <sz val="11"/>
        <color rgb="FF000000"/>
        <rFont val="Arial"/>
        <family val="2"/>
      </rPr>
      <t xml:space="preserve">Dans la barre latérale de gauche, remplacer la balise </t>
    </r>
    <r>
      <rPr>
        <i/>
        <strike/>
        <sz val="11"/>
        <color rgb="FF000000"/>
        <rFont val="Arial"/>
        <family val="2"/>
      </rPr>
      <t>&lt;p&gt;</t>
    </r>
    <r>
      <rPr>
        <strike/>
        <sz val="11"/>
        <color rgb="FF000000"/>
        <rFont val="Arial"/>
        <family val="2"/>
      </rPr>
      <t xml:space="preserve"> qui encadre le texte "État des lieux 2019" par une balise </t>
    </r>
    <r>
      <rPr>
        <i/>
        <strike/>
        <sz val="11"/>
        <color rgb="FF000000"/>
        <rFont val="Arial"/>
        <family val="2"/>
      </rPr>
      <t>&lt;h2&gt;</t>
    </r>
    <r>
      <rPr>
        <strike/>
        <sz val="11"/>
        <color rgb="FF000000"/>
        <rFont val="Arial"/>
        <family val="2"/>
      </rPr>
      <t>.</t>
    </r>
    <r>
      <rPr>
        <sz val="11"/>
        <color rgb="FF000000"/>
        <rFont val="Arial"/>
        <family val="2"/>
      </rPr>
      <t xml:space="preserve">
------
Pour toutes les images qui sont cliquables, procéder aux modifications suivantes :
- Retirer l'attribut title ;
- Modifier l'attribut alt de manière à y ajouter la mention "(agrandir l'image)".
Ainsi pour l'image du Cycle de l'état des lieux, on obtiendra : 
</t>
    </r>
    <r>
      <rPr>
        <i/>
        <sz val="11"/>
        <color rgb="FF000000"/>
        <rFont val="Arial"/>
        <family val="2"/>
      </rPr>
      <t>&lt;a href="[...]"&gt;
   &lt;img src="[...]/cycle_etat_lieux.jpg" alt="Cycle de l’état des lieux</t>
    </r>
    <r>
      <rPr>
        <b/>
        <i/>
        <sz val="11"/>
        <color rgb="FF000000"/>
        <rFont val="Arial"/>
        <family val="2"/>
      </rPr>
      <t xml:space="preserve"> (afficher l'image)</t>
    </r>
    <r>
      <rPr>
        <b/>
        <sz val="11"/>
        <color rgb="FF000000"/>
        <rFont val="Arial"/>
        <family val="2"/>
      </rPr>
      <t xml:space="preserve"> </t>
    </r>
    <r>
      <rPr>
        <i/>
        <sz val="11"/>
        <color rgb="FF000000"/>
        <rFont val="Arial"/>
        <family val="2"/>
      </rPr>
      <t xml:space="preserve">(description détaillée de cette image disponible ci-après)" </t>
    </r>
    <r>
      <rPr>
        <b/>
        <i/>
        <strike/>
        <sz val="11"/>
        <color rgb="FF000000"/>
        <rFont val="Arial"/>
        <family val="2"/>
      </rPr>
      <t>title="Cliquez pour agrandir"</t>
    </r>
    <r>
      <rPr>
        <i/>
        <sz val="11"/>
        <color rgb="FF000000"/>
        <rFont val="Arial"/>
        <family val="2"/>
      </rPr>
      <t>&gt;
&lt;/a&gt;</t>
    </r>
  </si>
  <si>
    <r>
      <t xml:space="preserve">Cf. critère 6.1
------
Dans la barre latérale de gauche, remplacer la balise </t>
    </r>
    <r>
      <rPr>
        <i/>
        <strike/>
        <sz val="11"/>
        <color rgb="FF000000"/>
        <rFont val="Arial"/>
        <family val="2"/>
      </rPr>
      <t>&lt;h4&gt;</t>
    </r>
    <r>
      <rPr>
        <strike/>
        <sz val="11"/>
        <color rgb="FF000000"/>
        <rFont val="Arial"/>
        <family val="2"/>
      </rPr>
      <t xml:space="preserve"> qui encadre le titre "Masse d'eau ?" par une balise</t>
    </r>
    <r>
      <rPr>
        <i/>
        <strike/>
        <sz val="11"/>
        <color rgb="FF000000"/>
        <rFont val="Arial"/>
        <family val="2"/>
      </rPr>
      <t xml:space="preserve"> &lt;h2&gt;</t>
    </r>
    <r>
      <rPr>
        <strike/>
        <sz val="11"/>
        <color rgb="FF000000"/>
        <rFont val="Arial"/>
        <family val="2"/>
      </rPr>
      <t xml:space="preserve">.
-----
Dans la barre latérale de gauche, remplacer la balise </t>
    </r>
    <r>
      <rPr>
        <i/>
        <strike/>
        <sz val="11"/>
        <color rgb="FF000000"/>
        <rFont val="Arial"/>
        <family val="2"/>
      </rPr>
      <t>&lt;div class="title"&gt;</t>
    </r>
    <r>
      <rPr>
        <strike/>
        <sz val="11"/>
        <color rgb="FF000000"/>
        <rFont val="Arial"/>
        <family val="2"/>
      </rPr>
      <t xml:space="preserve"> qui encadre le titre "Se documenter sur le sujet" par une balise </t>
    </r>
    <r>
      <rPr>
        <i/>
        <strike/>
        <sz val="11"/>
        <color rgb="FF000000"/>
        <rFont val="Arial"/>
        <family val="2"/>
      </rPr>
      <t>&lt;h2&gt;</t>
    </r>
    <r>
      <rPr>
        <strike/>
        <sz val="11"/>
        <color rgb="FF000000"/>
        <rFont val="Arial"/>
        <family val="2"/>
      </rPr>
      <t>.</t>
    </r>
  </si>
  <si>
    <r>
      <t xml:space="preserve">Cf. P02
------
Dans le bloc "Une info au fil de l'eau", la balise </t>
    </r>
    <r>
      <rPr>
        <i/>
        <strike/>
        <sz val="11"/>
        <color rgb="FF000000"/>
        <rFont val="Arial"/>
        <family val="2"/>
      </rPr>
      <t>&lt;span class="wave_discovery"&gt;</t>
    </r>
    <r>
      <rPr>
        <strike/>
        <sz val="11"/>
        <color rgb="FF000000"/>
        <rFont val="Arial"/>
        <family val="2"/>
      </rPr>
      <t xml:space="preserve"> contient du texte qui est accessible aux lecteurs d'écran. Ainsi, la synthèse vocale lira "une info au </t>
    </r>
    <r>
      <rPr>
        <strike/>
        <u/>
        <sz val="11"/>
        <color rgb="FF000000"/>
        <rFont val="Arial"/>
        <family val="2"/>
      </rPr>
      <t>wave</t>
    </r>
    <r>
      <rPr>
        <strike/>
        <sz val="11"/>
        <color rgb="FF000000"/>
        <rFont val="Arial"/>
        <family val="2"/>
      </rPr>
      <t xml:space="preserve"> fil de l'eau" ce qui n'est pas pertinent. En conséquence, retirer l'intitué "wave" présent dans cette balise.
In fine, on obtiendra donc : 
</t>
    </r>
    <r>
      <rPr>
        <i/>
        <strike/>
        <sz val="11"/>
        <color rgb="FF000000"/>
        <rFont val="Arial"/>
        <family val="2"/>
      </rPr>
      <t xml:space="preserve">&lt;p class="text-align-center"&gt;une info au </t>
    </r>
    <r>
      <rPr>
        <b/>
        <i/>
        <strike/>
        <sz val="11"/>
        <color rgb="FF000000"/>
        <rFont val="Arial"/>
        <family val="2"/>
      </rPr>
      <t>&lt;span class="wave_discovery"&gt;&lt;/span&gt;</t>
    </r>
    <r>
      <rPr>
        <i/>
        <strike/>
        <sz val="11"/>
        <color rgb="FF000000"/>
        <rFont val="Arial"/>
        <family val="2"/>
      </rPr>
      <t xml:space="preserve"> fil de l'eau&lt;/p&gt;</t>
    </r>
  </si>
  <si>
    <r>
      <t xml:space="preserve">Certains éléments ne respectent par les exigences de contraste minimum (4.5:1), à savoir :
</t>
    </r>
    <r>
      <rPr>
        <strike/>
        <sz val="11"/>
        <color rgb="FF000000"/>
        <rFont val="Arial"/>
        <family val="2"/>
      </rPr>
      <t xml:space="preserve">- Le fil d'Ariane : textes gris (contraste égal à 1.76) et textes bleus (contraste égal à 1.83),
</t>
    </r>
    <r>
      <rPr>
        <sz val="11"/>
        <color rgb="FF000000"/>
        <rFont val="Arial"/>
        <family val="2"/>
      </rPr>
      <t xml:space="preserve">- Tous les textes/liens bleus (code couleur </t>
    </r>
    <r>
      <rPr>
        <i/>
        <sz val="11"/>
        <color rgb="FF000000"/>
        <rFont val="Arial"/>
        <family val="2"/>
      </rPr>
      <t>#0085BD ou #0085BE</t>
    </r>
    <r>
      <rPr>
        <sz val="11"/>
        <color rgb="FF000000"/>
        <rFont val="Arial"/>
        <family val="2"/>
      </rPr>
      <t xml:space="preserve">) sur fond blanc (contraste égal à 4.13 ou 4.07), à l'exception des niveaux de titres </t>
    </r>
    <r>
      <rPr>
        <i/>
        <sz val="11"/>
        <color rgb="FF000000"/>
        <rFont val="Arial"/>
        <family val="2"/>
      </rPr>
      <t>&lt;h2&gt;</t>
    </r>
    <r>
      <rPr>
        <sz val="11"/>
        <color rgb="FF000000"/>
        <rFont val="Arial"/>
        <family val="2"/>
      </rPr>
      <t xml:space="preserve">,
</t>
    </r>
    <r>
      <rPr>
        <strike/>
        <sz val="11"/>
        <color rgb="FF000000"/>
        <rFont val="Arial"/>
        <family val="2"/>
      </rPr>
      <t>- Dans la section "Se documenter sur le sujet", le titre n'est pas suffisamment contrasté (contraste égal à 3.29),</t>
    </r>
    <r>
      <rPr>
        <sz val="11"/>
        <color rgb="FF000000"/>
        <rFont val="Arial"/>
        <family val="2"/>
      </rPr>
      <t xml:space="preserve">
- Le bouton "Consulter le document" (contraste égal à 4.13).
Cf. rapport annexe qui reprend ces éléments plus en détail et présente des pistes de correction.</t>
    </r>
  </si>
  <si>
    <r>
      <t xml:space="preserve">Dans la barre latérale de gauche, remplacer la balise </t>
    </r>
    <r>
      <rPr>
        <i/>
        <strike/>
        <sz val="11"/>
        <color rgb="FF000000"/>
        <rFont val="Arial"/>
        <family val="2"/>
      </rPr>
      <t>&lt;p&gt;</t>
    </r>
    <r>
      <rPr>
        <strike/>
        <sz val="11"/>
        <color rgb="FF000000"/>
        <rFont val="Arial"/>
        <family val="2"/>
      </rPr>
      <t xml:space="preserve"> qui encadre le texte "Rapport d'activité 2020" par une balise </t>
    </r>
    <r>
      <rPr>
        <i/>
        <strike/>
        <sz val="11"/>
        <color rgb="FF000000"/>
        <rFont val="Arial"/>
        <family val="2"/>
      </rPr>
      <t>&lt;h2&gt;</t>
    </r>
    <r>
      <rPr>
        <strike/>
        <sz val="11"/>
        <color rgb="FF000000"/>
        <rFont val="Arial"/>
        <family val="2"/>
      </rPr>
      <t>.</t>
    </r>
  </si>
  <si>
    <r>
      <rPr>
        <strike/>
        <sz val="11"/>
        <color rgb="FF000000"/>
        <rFont val="Arial"/>
        <family val="2"/>
      </rPr>
      <t xml:space="preserve">Des balises </t>
    </r>
    <r>
      <rPr>
        <i/>
        <strike/>
        <sz val="11"/>
        <color rgb="FF000000"/>
        <rFont val="Arial"/>
        <family val="2"/>
      </rPr>
      <t xml:space="preserve">&lt;h3&gt; </t>
    </r>
    <r>
      <rPr>
        <strike/>
        <sz val="11"/>
        <color rgb="FF000000"/>
        <rFont val="Arial"/>
        <family val="2"/>
      </rPr>
      <t>vides sont présentes dans la page, les retirer.</t>
    </r>
    <r>
      <rPr>
        <sz val="11"/>
        <color rgb="FF000000"/>
        <rFont val="Arial"/>
        <family val="2"/>
      </rPr>
      <t xml:space="preserve">
------
</t>
    </r>
    <r>
      <rPr>
        <u/>
        <sz val="11"/>
        <color rgb="FF000000"/>
        <rFont val="Arial"/>
        <family val="2"/>
      </rPr>
      <t>Recommandation :</t>
    </r>
    <r>
      <rPr>
        <sz val="11"/>
        <color rgb="FF000000"/>
        <rFont val="Arial"/>
        <family val="2"/>
      </rPr>
      <t xml:space="preserve">
Nous vous conseillons de remplacer les balises</t>
    </r>
    <r>
      <rPr>
        <i/>
        <sz val="11"/>
        <color rgb="FF000000"/>
        <rFont val="Arial"/>
        <family val="2"/>
      </rPr>
      <t xml:space="preserve"> &lt;h3&gt;</t>
    </r>
    <r>
      <rPr>
        <sz val="11"/>
        <color rgb="FF000000"/>
        <rFont val="Arial"/>
        <family val="2"/>
      </rPr>
      <t xml:space="preserve"> qui encadrent les titres des communiqué de presse par des balises </t>
    </r>
    <r>
      <rPr>
        <i/>
        <sz val="11"/>
        <color rgb="FF000000"/>
        <rFont val="Arial"/>
        <family val="2"/>
      </rPr>
      <t>&lt;h2&gt;</t>
    </r>
    <r>
      <rPr>
        <sz val="11"/>
        <color rgb="FF000000"/>
        <rFont val="Arial"/>
        <family val="2"/>
      </rPr>
      <t>.</t>
    </r>
  </si>
  <si>
    <t>Ideance :
Nous vous recommandons de remplacer par des titres de niveau 2 les titres de niveau 4 qui structurent les titres des communiqués de presse.</t>
  </si>
  <si>
    <r>
      <t>Retirer l'attribut</t>
    </r>
    <r>
      <rPr>
        <i/>
        <strike/>
        <sz val="11"/>
        <color rgb="FF000000"/>
        <rFont val="Arial"/>
        <family val="2"/>
      </rPr>
      <t xml:space="preserve"> framborder </t>
    </r>
    <r>
      <rPr>
        <strike/>
        <sz val="11"/>
        <color rgb="FF000000"/>
        <rFont val="Arial"/>
        <family val="2"/>
      </rPr>
      <t>présent sur la balise &lt;iframe&gt; du fil d'actualités Twitter.</t>
    </r>
  </si>
  <si>
    <r>
      <t xml:space="preserve">Certains éléments ne respectent par les exigences de contraste minimum (4.5:1), à savoir :
</t>
    </r>
    <r>
      <rPr>
        <strike/>
        <sz val="11"/>
        <color rgb="FF000000"/>
        <rFont val="Arial"/>
        <family val="2"/>
      </rPr>
      <t xml:space="preserve">- Le fil d'Ariane : textes gris (contraste égal à 1.76) et textes bleus (contraste égal à 1.83),
</t>
    </r>
    <r>
      <rPr>
        <sz val="11"/>
        <color rgb="FF000000"/>
        <rFont val="Arial"/>
        <family val="2"/>
      </rPr>
      <t xml:space="preserve">- Tous les textes/liens bleus (code couleur </t>
    </r>
    <r>
      <rPr>
        <i/>
        <sz val="11"/>
        <color rgb="FF000000"/>
        <rFont val="Arial"/>
        <family val="2"/>
      </rPr>
      <t>#0085BD ou #0085BE</t>
    </r>
    <r>
      <rPr>
        <sz val="11"/>
        <color rgb="FF000000"/>
        <rFont val="Arial"/>
        <family val="2"/>
      </rPr>
      <t xml:space="preserve">) sur fond blanc (contraste égal à 4.13 ou 4.07), à l'exception des niveaux de titres </t>
    </r>
    <r>
      <rPr>
        <i/>
        <sz val="11"/>
        <color rgb="FF000000"/>
        <rFont val="Arial"/>
        <family val="2"/>
      </rPr>
      <t xml:space="preserve">&lt;h2&gt;.
</t>
    </r>
    <r>
      <rPr>
        <sz val="11"/>
        <color rgb="FF000000"/>
        <rFont val="Arial"/>
        <family val="2"/>
      </rPr>
      <t xml:space="preserve">
Cf. rapport annexe qui reprend ces éléments plus en détail et présente des pistes de correction.</t>
    </r>
  </si>
  <si>
    <t>Ideance - Ajout 2025 :
Supprimer les doubles balises &lt;br&gt; présentes dans certains paragraphes.</t>
  </si>
  <si>
    <r>
      <t xml:space="preserve">Une balise </t>
    </r>
    <r>
      <rPr>
        <i/>
        <strike/>
        <sz val="11"/>
        <color rgb="FF000000"/>
        <rFont val="Arial"/>
        <family val="2"/>
      </rPr>
      <t>&lt;h3&gt;</t>
    </r>
    <r>
      <rPr>
        <strike/>
        <sz val="11"/>
        <color rgb="FF000000"/>
        <rFont val="Arial"/>
        <family val="2"/>
      </rPr>
      <t xml:space="preserve"> vide est présente dans la page (avant le titre "Zoom sur les épisodes de Seine-Normandie), la retirer.</t>
    </r>
  </si>
  <si>
    <r>
      <t xml:space="preserve">Ideance - Ajout 2025 : Retirer l'attribut </t>
    </r>
    <r>
      <rPr>
        <i/>
        <sz val="11"/>
        <color rgb="FF000000"/>
        <rFont val="Arial"/>
        <family val="2"/>
      </rPr>
      <t xml:space="preserve">hspace </t>
    </r>
    <r>
      <rPr>
        <sz val="11"/>
        <color rgb="FF000000"/>
        <rFont val="Arial"/>
        <family val="2"/>
      </rPr>
      <t>présent sur les balises &lt;img&gt; de la page.</t>
    </r>
  </si>
  <si>
    <r>
      <t xml:space="preserve">Pour l'image "forum_acteurs.png" présente dans la barre latérale de gauche, nous vous conseillons de modifier l'alternative textuelle comme suit : 
</t>
    </r>
    <r>
      <rPr>
        <i/>
        <sz val="11"/>
        <color rgb="FF000000"/>
        <rFont val="Arial"/>
        <family val="2"/>
      </rPr>
      <t>&lt;img src="[...]/forum_acteurs.png" alt="</t>
    </r>
    <r>
      <rPr>
        <b/>
        <i/>
        <sz val="11"/>
        <color rgb="FF000000"/>
        <rFont val="Arial"/>
        <family val="2"/>
      </rPr>
      <t>Forum des acteurs de l'eau Seine-Normandie</t>
    </r>
    <r>
      <rPr>
        <i/>
        <sz val="11"/>
        <color rgb="FF000000"/>
        <rFont val="Arial"/>
        <family val="2"/>
      </rPr>
      <t xml:space="preserve">"&gt;
</t>
    </r>
    <r>
      <rPr>
        <i/>
        <strike/>
        <sz val="11"/>
        <color rgb="FF000000"/>
        <rFont val="Arial"/>
        <family val="2"/>
      </rPr>
      <t xml:space="preserve">------
</t>
    </r>
    <r>
      <rPr>
        <strike/>
        <sz val="11"/>
        <color rgb="FF000000"/>
        <rFont val="Arial"/>
        <family val="2"/>
      </rPr>
      <t>Dans la barre latérale de gauche, modifier l'alternative textuelle de l'image "bandeau_logo_cb_pref.jpg" par</t>
    </r>
    <r>
      <rPr>
        <i/>
        <strike/>
        <sz val="11"/>
        <color rgb="FF000000"/>
        <rFont val="Arial"/>
        <family val="2"/>
      </rPr>
      <t xml:space="preserve"> alt="</t>
    </r>
    <r>
      <rPr>
        <b/>
        <i/>
        <strike/>
        <sz val="11"/>
        <color rgb="FF000000"/>
        <rFont val="Arial"/>
        <family val="2"/>
      </rPr>
      <t>Visuel : consultation sur le thème les inondations et le milieu marin</t>
    </r>
    <r>
      <rPr>
        <i/>
        <sz val="11"/>
        <color rgb="FF000000"/>
        <rFont val="Arial"/>
        <family val="2"/>
      </rPr>
      <t>"</t>
    </r>
  </si>
  <si>
    <r>
      <t xml:space="preserve">Certains éléments ne respectent par les exigences de contraste minimum (4.5:1), à savoir :
</t>
    </r>
    <r>
      <rPr>
        <strike/>
        <sz val="11"/>
        <color rgb="FF000000"/>
        <rFont val="Arial"/>
        <family val="2"/>
      </rPr>
      <t>- Le fil d'Ariane : textes gris (contraste égal à 1.76) et textes bleus (contraste égal à 1.83),</t>
    </r>
    <r>
      <rPr>
        <sz val="11"/>
        <color rgb="FF000000"/>
        <rFont val="Arial"/>
        <family val="2"/>
      </rPr>
      <t xml:space="preserve">
- Tous les textes/liens bleus (code couleur </t>
    </r>
    <r>
      <rPr>
        <i/>
        <sz val="11"/>
        <color rgb="FF000000"/>
        <rFont val="Arial"/>
        <family val="2"/>
      </rPr>
      <t>#0085BD ou #0085BE</t>
    </r>
    <r>
      <rPr>
        <sz val="11"/>
        <color rgb="FF000000"/>
        <rFont val="Arial"/>
        <family val="2"/>
      </rPr>
      <t xml:space="preserve">) sur fond blanc (contraste égal à 4.13 ou 4.07), à l'exception des niveaux de titres </t>
    </r>
    <r>
      <rPr>
        <i/>
        <sz val="11"/>
        <color rgb="FF000000"/>
        <rFont val="Arial"/>
        <family val="2"/>
      </rPr>
      <t>&lt;h2&gt;</t>
    </r>
    <r>
      <rPr>
        <sz val="11"/>
        <color rgb="FF000000"/>
        <rFont val="Arial"/>
        <family val="2"/>
      </rPr>
      <t xml:space="preserve">,
</t>
    </r>
    <r>
      <rPr>
        <strike/>
        <sz val="11"/>
        <color rgb="FF000000"/>
        <rFont val="Arial"/>
        <family val="2"/>
      </rPr>
      <t>- Dans la section "Se documenter sur le sujet", le titre n'est pas suffisamment contrasté (contraste égal à 3.29),</t>
    </r>
    <r>
      <rPr>
        <sz val="11"/>
        <color rgb="FF000000"/>
        <rFont val="Arial"/>
        <family val="2"/>
      </rPr>
      <t xml:space="preserve">
- Le bouton "Télécharger le document" (contraste égal à 4.13),
</t>
    </r>
    <r>
      <rPr>
        <strike/>
        <sz val="11"/>
        <color rgb="FF000000"/>
        <rFont val="Arial"/>
        <family val="2"/>
      </rPr>
      <t>- Certaines légendes de la carte comme "Bocages normands", "Vallées de Marne" ne sont pas suffisamment contrastées.</t>
    </r>
    <r>
      <rPr>
        <sz val="11"/>
        <color rgb="FF000000"/>
        <rFont val="Arial"/>
        <family val="2"/>
      </rPr>
      <t xml:space="preserve">
Cf. rapport annexe qui reprend ces éléments plus en détail et présente des pistes de correction.</t>
    </r>
  </si>
  <si>
    <r>
      <t xml:space="preserve">Dans la barre latérale de gauche, remplacer la balise </t>
    </r>
    <r>
      <rPr>
        <i/>
        <sz val="11"/>
        <color rgb="FF000000"/>
        <rFont val="Arial"/>
        <family val="2"/>
      </rPr>
      <t xml:space="preserve">&lt;p&gt; </t>
    </r>
    <r>
      <rPr>
        <sz val="11"/>
        <color rgb="FF000000"/>
        <rFont val="Arial"/>
        <family val="2"/>
      </rPr>
      <t xml:space="preserve">qui encadre l'image "forum_acteurs.png" par une balise </t>
    </r>
    <r>
      <rPr>
        <i/>
        <sz val="11"/>
        <color rgb="FF000000"/>
        <rFont val="Arial"/>
        <family val="2"/>
      </rPr>
      <t>&lt;h2&gt;</t>
    </r>
    <r>
      <rPr>
        <sz val="11"/>
        <color rgb="FF000000"/>
        <rFont val="Arial"/>
        <family val="2"/>
      </rPr>
      <t xml:space="preserve">.
------
</t>
    </r>
    <r>
      <rPr>
        <strike/>
        <sz val="11"/>
        <color rgb="FF000000"/>
        <rFont val="Arial"/>
        <family val="2"/>
      </rPr>
      <t xml:space="preserve">Dans la barre latérale de gauche, remplacer la balise </t>
    </r>
    <r>
      <rPr>
        <i/>
        <strike/>
        <sz val="11"/>
        <color rgb="FF000000"/>
        <rFont val="Arial"/>
        <family val="2"/>
      </rPr>
      <t>&lt;p&gt;</t>
    </r>
    <r>
      <rPr>
        <strike/>
        <sz val="11"/>
        <color rgb="FF000000"/>
        <rFont val="Arial"/>
        <family val="2"/>
      </rPr>
      <t xml:space="preserve"> qui encadre le texte "La gestion de l'eau dans le bassin Seine-Normandie" par une balise </t>
    </r>
    <r>
      <rPr>
        <i/>
        <strike/>
        <sz val="11"/>
        <color rgb="FF000000"/>
        <rFont val="Arial"/>
        <family val="2"/>
      </rPr>
      <t>&lt;h2&gt;</t>
    </r>
    <r>
      <rPr>
        <strike/>
        <sz val="11"/>
        <color rgb="FF000000"/>
        <rFont val="Arial"/>
        <family val="2"/>
      </rPr>
      <t xml:space="preserve">.
------
Dans le contenu principal de la page, le lien-image "bandeau_logo_cb_pref.jpg" n'a pas un intitulé explicite. Pour être en conformité avec ce critère, nous vous conseillons de retirer le lien (balise </t>
    </r>
    <r>
      <rPr>
        <i/>
        <strike/>
        <sz val="11"/>
        <color rgb="FF000000"/>
        <rFont val="Arial"/>
        <family val="2"/>
      </rPr>
      <t>&lt;a&gt;)</t>
    </r>
    <r>
      <rPr>
        <strike/>
        <sz val="11"/>
        <color rgb="FF000000"/>
        <rFont val="Arial"/>
        <family val="2"/>
      </rPr>
      <t xml:space="preserve"> qui entoure cette image, car la cible du lien est une page portant la mention "L'enquête est fermée".
Si vous modifiez la cible du lien, penser à modifier l'alternative textuelle de l'image ou ajouter un attribut</t>
    </r>
    <r>
      <rPr>
        <i/>
        <strike/>
        <sz val="11"/>
        <color rgb="FF000000"/>
        <rFont val="Arial"/>
        <family val="2"/>
      </rPr>
      <t xml:space="preserve"> aria-label</t>
    </r>
    <r>
      <rPr>
        <strike/>
        <sz val="11"/>
        <color rgb="FF000000"/>
        <rFont val="Arial"/>
        <family val="2"/>
      </rPr>
      <t xml:space="preserve"> sur la balise </t>
    </r>
    <r>
      <rPr>
        <i/>
        <strike/>
        <sz val="11"/>
        <color rgb="FF000000"/>
        <rFont val="Arial"/>
        <family val="2"/>
      </rPr>
      <t>&lt;a&gt;</t>
    </r>
    <r>
      <rPr>
        <strike/>
        <sz val="11"/>
        <color rgb="FF000000"/>
        <rFont val="Arial"/>
        <family val="2"/>
      </rPr>
      <t xml:space="preserve"> pour expliciter la cible du lien.</t>
    </r>
  </si>
  <si>
    <r>
      <t xml:space="preserve">La page courante est distinguable seulement pas la couleur. Pour être en conformité avec ce critère, ajouter un attribut </t>
    </r>
    <r>
      <rPr>
        <b/>
        <i/>
        <strike/>
        <sz val="11"/>
        <color rgb="FF000000"/>
        <rFont val="Arial"/>
        <family val="2"/>
      </rPr>
      <t xml:space="preserve">aria-current="page" </t>
    </r>
    <r>
      <rPr>
        <strike/>
        <sz val="11"/>
        <color rgb="FF000000"/>
        <rFont val="Arial"/>
        <family val="2"/>
      </rPr>
      <t xml:space="preserve">sur l'item "Enseignants &amp; formateurs" (balise </t>
    </r>
    <r>
      <rPr>
        <i/>
        <strike/>
        <sz val="11"/>
        <color rgb="FF000000"/>
        <rFont val="Arial"/>
        <family val="2"/>
      </rPr>
      <t>&lt;a&gt;</t>
    </r>
    <r>
      <rPr>
        <strike/>
        <sz val="11"/>
        <color rgb="FF000000"/>
        <rFont val="Arial"/>
        <family val="2"/>
      </rPr>
      <t xml:space="preserve">).
De cette manière, on obtiendra : 
</t>
    </r>
    <r>
      <rPr>
        <i/>
        <strike/>
        <sz val="11"/>
        <color rgb="FF000000"/>
        <rFont val="Arial"/>
        <family val="2"/>
      </rPr>
      <t xml:space="preserve">&lt;li class="columns menu-item color-6"&gt;
   &lt;a href="[...]" </t>
    </r>
    <r>
      <rPr>
        <b/>
        <i/>
        <strike/>
        <sz val="11"/>
        <color rgb="FF000000"/>
        <rFont val="Arial"/>
        <family val="2"/>
      </rPr>
      <t>aria-current="page"</t>
    </r>
    <r>
      <rPr>
        <i/>
        <strike/>
        <sz val="11"/>
        <color rgb="FF000000"/>
        <rFont val="Arial"/>
        <family val="2"/>
      </rPr>
      <t>&gt;Enseignants &amp; formateurs&lt;/a&gt;
&lt;/li&gt;</t>
    </r>
  </si>
  <si>
    <r>
      <t xml:space="preserve">Remplacer les balises </t>
    </r>
    <r>
      <rPr>
        <i/>
        <strike/>
        <sz val="11"/>
        <color rgb="FF000000"/>
        <rFont val="Arial"/>
        <family val="2"/>
      </rPr>
      <t>&lt;p&gt;</t>
    </r>
    <r>
      <rPr>
        <strike/>
        <sz val="11"/>
        <color rgb="FF000000"/>
        <rFont val="Arial"/>
        <family val="2"/>
      </rPr>
      <t xml:space="preserve"> qui entourent les niveaux de titre suivants par des balises </t>
    </r>
    <r>
      <rPr>
        <i/>
        <strike/>
        <sz val="11"/>
        <color rgb="FF000000"/>
        <rFont val="Arial"/>
        <family val="2"/>
      </rPr>
      <t>&lt;h2&gt;</t>
    </r>
    <r>
      <rPr>
        <strike/>
        <sz val="11"/>
        <color rgb="FF000000"/>
        <rFont val="Arial"/>
        <family val="2"/>
      </rPr>
      <t xml:space="preserve"> :
- Classes d'eau scolaires,
- Ateliers participatifs,
- Partenariats
------
Dans la section "Actualités des enseignants", les liens "Communication", "L'agence et vous" qui définissent des taxonomies de contenus, ne sont pas explicites. Modifier ces liens, en leur ajoutant un texte caché, accessible aux lecteurs d'écran, comme suit : 
</t>
    </r>
    <r>
      <rPr>
        <i/>
        <strike/>
        <sz val="11"/>
        <color rgb="FF000000"/>
        <rFont val="Arial"/>
        <family val="2"/>
      </rPr>
      <t xml:space="preserve">&lt;a href="[…]"&gt;
   </t>
    </r>
    <r>
      <rPr>
        <b/>
        <i/>
        <strike/>
        <sz val="11"/>
        <color rgb="FF000000"/>
        <rFont val="Arial"/>
        <family val="2"/>
      </rPr>
      <t xml:space="preserve">&lt;span class="visually-hidden"&gt;Catégorie&lt;/span&gt;
</t>
    </r>
    <r>
      <rPr>
        <i/>
        <strike/>
        <sz val="11"/>
        <color rgb="FF000000"/>
        <rFont val="Arial"/>
        <family val="2"/>
      </rPr>
      <t xml:space="preserve">   &lt;div class="field-wrapper" [...]&gt;Communication&lt;/div&gt;
&lt;/a&gt;</t>
    </r>
  </si>
  <si>
    <t>Ideance - Ajout 2025 :
Dans la section "Actualité des enseignants", structurer par des titres de niveau 3 les liens "C'est la rentrée pour... l'eau aussi" et "Les nouveaux livres de bord des classes d'eau du primaire sont arrivés".</t>
  </si>
  <si>
    <r>
      <t xml:space="preserve">Dans la section "Actualités des enseignants", structurer la liste des actualités à l'aide de balises </t>
    </r>
    <r>
      <rPr>
        <i/>
        <strike/>
        <sz val="11"/>
        <color rgb="FF000000"/>
        <rFont val="Arial"/>
        <family val="2"/>
      </rPr>
      <t>&lt;ul&gt;</t>
    </r>
    <r>
      <rPr>
        <strike/>
        <sz val="11"/>
        <color rgb="FF000000"/>
        <rFont val="Arial"/>
        <family val="2"/>
      </rPr>
      <t xml:space="preserve"> et </t>
    </r>
    <r>
      <rPr>
        <i/>
        <strike/>
        <sz val="11"/>
        <color rgb="FF000000"/>
        <rFont val="Arial"/>
        <family val="2"/>
      </rPr>
      <t>&lt;li&gt;</t>
    </r>
    <r>
      <rPr>
        <strike/>
        <sz val="11"/>
        <color rgb="FF000000"/>
        <rFont val="Arial"/>
        <family val="2"/>
      </rPr>
      <t>. Pour ce faire, une solution peut être d'ajouter une balise</t>
    </r>
    <r>
      <rPr>
        <i/>
        <strike/>
        <sz val="11"/>
        <color rgb="FF000000"/>
        <rFont val="Arial"/>
        <family val="2"/>
      </rPr>
      <t xml:space="preserve"> &lt;ul&gt;</t>
    </r>
    <r>
      <rPr>
        <strike/>
        <sz val="11"/>
        <color rgb="FF000000"/>
        <rFont val="Arial"/>
        <family val="2"/>
      </rPr>
      <t xml:space="preserve"> autour des actualités et de remplacer les balises</t>
    </r>
    <r>
      <rPr>
        <i/>
        <strike/>
        <sz val="11"/>
        <color rgb="FF000000"/>
        <rFont val="Arial"/>
        <family val="2"/>
      </rPr>
      <t xml:space="preserve"> &lt;div class="row"&gt;</t>
    </r>
    <r>
      <rPr>
        <strike/>
        <sz val="11"/>
        <color rgb="FF000000"/>
        <rFont val="Arial"/>
        <family val="2"/>
      </rPr>
      <t xml:space="preserve"> par des balises</t>
    </r>
    <r>
      <rPr>
        <i/>
        <strike/>
        <sz val="11"/>
        <color rgb="FF000000"/>
        <rFont val="Arial"/>
        <family val="2"/>
      </rPr>
      <t xml:space="preserve"> &lt;li&gt;</t>
    </r>
    <r>
      <rPr>
        <strike/>
        <sz val="11"/>
        <color rgb="FF000000"/>
        <rFont val="Arial"/>
        <family val="2"/>
      </rPr>
      <t xml:space="preserve"> :
</t>
    </r>
    <r>
      <rPr>
        <i/>
        <strike/>
        <sz val="11"/>
        <color rgb="FF000000"/>
        <rFont val="Arial"/>
        <family val="2"/>
      </rPr>
      <t>&lt;</t>
    </r>
    <r>
      <rPr>
        <b/>
        <i/>
        <strike/>
        <sz val="11"/>
        <color rgb="FF000000"/>
        <rFont val="Arial"/>
        <family val="2"/>
      </rPr>
      <t>ul</t>
    </r>
    <r>
      <rPr>
        <i/>
        <strike/>
        <sz val="11"/>
        <color rgb="FF000000"/>
        <rFont val="Arial"/>
        <family val="2"/>
      </rPr>
      <t>&gt;
   &lt;</t>
    </r>
    <r>
      <rPr>
        <b/>
        <i/>
        <strike/>
        <sz val="11"/>
        <color rgb="FF000000"/>
        <rFont val="Arial"/>
        <family val="2"/>
      </rPr>
      <t>li</t>
    </r>
    <r>
      <rPr>
        <i/>
        <strike/>
        <sz val="11"/>
        <color rgb="FF000000"/>
        <rFont val="Arial"/>
        <family val="2"/>
      </rPr>
      <t xml:space="preserve"> class="row"&gt;[Actu "Inscriptions aux ateliers..."]&lt;/</t>
    </r>
    <r>
      <rPr>
        <b/>
        <i/>
        <strike/>
        <sz val="11"/>
        <color rgb="FF000000"/>
        <rFont val="Arial"/>
        <family val="2"/>
      </rPr>
      <t>li</t>
    </r>
    <r>
      <rPr>
        <i/>
        <strike/>
        <sz val="11"/>
        <color rgb="FF000000"/>
        <rFont val="Arial"/>
        <family val="2"/>
      </rPr>
      <t>&gt;</t>
    </r>
    <r>
      <rPr>
        <b/>
        <i/>
        <strike/>
        <sz val="11"/>
        <color rgb="FF000000"/>
        <rFont val="Arial"/>
        <family val="2"/>
      </rPr>
      <t xml:space="preserve">
</t>
    </r>
    <r>
      <rPr>
        <i/>
        <strike/>
        <sz val="11"/>
        <color rgb="FF000000"/>
        <rFont val="Arial"/>
        <family val="2"/>
      </rPr>
      <t xml:space="preserve">   &lt;</t>
    </r>
    <r>
      <rPr>
        <b/>
        <i/>
        <strike/>
        <sz val="11"/>
        <color rgb="FF000000"/>
        <rFont val="Arial"/>
        <family val="2"/>
      </rPr>
      <t xml:space="preserve">li </t>
    </r>
    <r>
      <rPr>
        <i/>
        <strike/>
        <sz val="11"/>
        <color rgb="FF000000"/>
        <rFont val="Arial"/>
        <family val="2"/>
      </rPr>
      <t>class="row"&gt;[Actu "Avez-vous pensé à organiser un atelier..."]&lt;/</t>
    </r>
    <r>
      <rPr>
        <b/>
        <i/>
        <strike/>
        <sz val="11"/>
        <color rgb="FF000000"/>
        <rFont val="Arial"/>
        <family val="2"/>
      </rPr>
      <t>li</t>
    </r>
    <r>
      <rPr>
        <i/>
        <strike/>
        <sz val="11"/>
        <color rgb="FF000000"/>
        <rFont val="Arial"/>
        <family val="2"/>
      </rPr>
      <t>&gt;
   &lt;</t>
    </r>
    <r>
      <rPr>
        <b/>
        <i/>
        <strike/>
        <sz val="11"/>
        <color rgb="FF000000"/>
        <rFont val="Arial"/>
        <family val="2"/>
      </rPr>
      <t>li</t>
    </r>
    <r>
      <rPr>
        <i/>
        <strike/>
        <sz val="11"/>
        <color rgb="FF000000"/>
        <rFont val="Arial"/>
        <family val="2"/>
      </rPr>
      <t xml:space="preserve"> class="row"&gt;[Actu "C'est bientôt la rentrée des classes"]&lt;/li&gt;
&lt;/</t>
    </r>
    <r>
      <rPr>
        <b/>
        <i/>
        <strike/>
        <sz val="11"/>
        <color rgb="FF000000"/>
        <rFont val="Arial"/>
        <family val="2"/>
      </rPr>
      <t>ul</t>
    </r>
    <r>
      <rPr>
        <i/>
        <strike/>
        <sz val="11"/>
        <color rgb="FF000000"/>
        <rFont val="Arial"/>
        <family val="2"/>
      </rPr>
      <t>&gt;</t>
    </r>
  </si>
  <si>
    <r>
      <t xml:space="preserve">Lorsque les images d'arrière-plan ne sont pas chargées, le titre de la page n'est plus lisible (texte blanc sur fond blanc)
Pour pallier ce problème, il est nécessaire de définir une couleur de fond à cet élément au moyen de la propriété CSS </t>
    </r>
    <r>
      <rPr>
        <i/>
        <strike/>
        <sz val="11"/>
        <color rgb="FF000000"/>
        <rFont val="Arial"/>
        <family val="2"/>
      </rPr>
      <t>background-color</t>
    </r>
    <r>
      <rPr>
        <strike/>
        <sz val="11"/>
        <color rgb="FF000000"/>
        <rFont val="Arial"/>
        <family val="2"/>
      </rPr>
      <t xml:space="preserve">.
Il s'agira d'ajouter la ligne de code suivante : 
</t>
    </r>
    <r>
      <rPr>
        <i/>
        <strike/>
        <sz val="11"/>
        <color rgb="FF000000"/>
        <rFont val="Arial"/>
        <family val="2"/>
      </rPr>
      <t xml:space="preserve">#bandeau_sous_home {
   </t>
    </r>
    <r>
      <rPr>
        <b/>
        <i/>
        <strike/>
        <sz val="11"/>
        <color rgb="FF000000"/>
        <rFont val="Arial"/>
        <family val="2"/>
      </rPr>
      <t>background-color: #656565;</t>
    </r>
    <r>
      <rPr>
        <i/>
        <strike/>
        <sz val="11"/>
        <color rgb="FF000000"/>
        <rFont val="Arial"/>
        <family val="2"/>
      </rPr>
      <t xml:space="preserve">
}</t>
    </r>
  </si>
  <si>
    <t>Ideance - Ajout 2025 :
Les textes cachés "Catégorie" ont bien été rajoutés. Mais ils ont été doublés. Il serait nécessaire de supprimer une des balises &lt;span&gt;.</t>
  </si>
  <si>
    <r>
      <t xml:space="preserve">Remplacer la balise &lt;article role="article"&gt; par une balise &lt;div&gt; et supprimer l'attribut role="article".
Pour obtenir par exemple concrètement :
</t>
    </r>
    <r>
      <rPr>
        <b/>
        <sz val="11"/>
        <color rgb="FF000000"/>
        <rFont val="Arial"/>
        <family val="2"/>
      </rPr>
      <t>&lt;div</t>
    </r>
    <r>
      <rPr>
        <sz val="11"/>
        <color rgb="FF000000"/>
        <rFont val="Arial"/>
        <family val="2"/>
      </rPr>
      <t xml:space="preserve"> id="node-page_normal" about="/Accessibilite" […]&gt;[...]</t>
    </r>
    <r>
      <rPr>
        <b/>
        <sz val="11"/>
        <color rgb="FF000000"/>
        <rFont val="Arial"/>
        <family val="2"/>
      </rPr>
      <t>&lt;/div&gt;</t>
    </r>
  </si>
  <si>
    <t>Supprimer la balise &lt;main&gt; qui structure les éléments de la page à partir de "Contenus non soumis à l’obligation d’accessibilité"</t>
  </si>
  <si>
    <r>
      <t>Le texte "Des ingénieurs et des techniciens eau et environnement" de l'image illustrant la slide "À la recherche de nouveaux talents" n'est pas suffisamment contrasté au regard des exigences du RGAA (rapport de contraste de 2.2 contre les 4.5 requis).
Pour y remédier, soit renforcer la couleur des textes soit éclaircir les couleurs d’arrière-plan.
- - - - - - - - - -
Dans la vidéo "Soutien des filières agricoles pour diminuer les intrants", certains textes apparaissants à l'image ne sont pas suffisamment contrastés au regard des exigences du RGAA. Par exemple, le texte blanc "Ils l'ont fait, pourquoi pas vous" apparaît sur une image de ciel nuageux. Ce qui n'est pas conforme.
- - - - - - - - - -</t>
    </r>
    <r>
      <rPr>
        <sz val="11"/>
        <color theme="1"/>
        <rFont val="Arial"/>
        <family val="2"/>
      </rPr>
      <t xml:space="preserve">
À la prise de focus, la couleur du lien "S'abonner à la newsletter" présent dans la section "Newsletter" est modifiée. Le bleu clair sur bleu foncé n'est pas suffisamment contrasté au regard des exigences du RGAA (rapport de contraste de 3.3 contre les 4.5 requis)</t>
    </r>
    <r>
      <rPr>
        <sz val="11"/>
        <color rgb="FF000000"/>
        <rFont val="Arial"/>
        <family val="2"/>
      </rPr>
      <t>.
Pour y remédier, supprimer le changement de couleur en bleu clair et conserver le blanc (cf les liens présents dans le pied de page).
- - - - - - - - - -
En version responsive, dans le menu de navigation principale, l'orange sur fond blanc des menus déroulants "Redevances" et "Aides" ne sont pas suffisamment contrastées au regard des exigences du RGAA (rapport de contraste de 3 contre les 4.5 requis).
Pour y remédier, soit renforcer la couleur des textes soit éclaircir les couleurs d’arrière-plan.</t>
    </r>
  </si>
  <si>
    <r>
      <rPr>
        <i/>
        <sz val="11"/>
        <color rgb="FF000000"/>
        <rFont val="Arial"/>
        <family val="2"/>
      </rPr>
      <t xml:space="preserve">(suite des non-conformités du critère 7.1)
</t>
    </r>
    <r>
      <rPr>
        <u/>
        <sz val="11"/>
        <color rgb="FF000000"/>
        <rFont val="Arial"/>
        <family val="2"/>
      </rPr>
      <t xml:space="preserve">
</t>
    </r>
    <r>
      <rPr>
        <sz val="11"/>
        <color rgb="FF000000"/>
        <rFont val="Arial"/>
        <family val="2"/>
      </rPr>
      <t xml:space="preserve">2. </t>
    </r>
    <r>
      <rPr>
        <u/>
        <sz val="11"/>
        <color rgb="FF000000"/>
        <rFont val="Arial"/>
        <family val="2"/>
      </rPr>
      <t>Formulaire de recherche présent en début de page</t>
    </r>
    <r>
      <rPr>
        <sz val="11"/>
        <color rgb="FF000000"/>
        <rFont val="Arial"/>
        <family val="2"/>
      </rPr>
      <t xml:space="preserve">
Voici les difficultés rencontrées :
- L'intitulé du bouton-loupe n'est pas correct ("button-search-desktop"),
- La balise &lt;input id="input-search-desktop"&gt; qui permet de saisir la recherche est toujours tabulable alors que ce dernier est masqué à l'écran,
- Un appui sur la touche espace ou entrée redirige vers la page de recherche sans que les utilisateurs n'en soient avertis,
- La possibilité de saisir des termes de recherche directement sur la page n'est accessible qu'avec la souris,
- Le champ &lt;input id="input-search-desktop"&gt; n'est pas correctement étiqueté.
</t>
    </r>
    <r>
      <rPr>
        <i/>
        <sz val="11"/>
        <color rgb="FF000000"/>
        <rFont val="Arial"/>
        <family val="2"/>
      </rPr>
      <t>Avez-vous la main sur le script pour le modifier en profondeur ? Si non, il faudra envisager de le remplacer par un script davantage accessible et conforme par défaut et répondant à vos besoins fonctionnels. Nous pourrons en discuter pendant la réunion de restitution.</t>
    </r>
  </si>
  <si>
    <r>
      <rPr>
        <i/>
        <sz val="11"/>
        <color rgb="FF000000"/>
        <rFont val="Arial"/>
        <family val="2"/>
      </rPr>
      <t>(suite des non-conformités du critère 7.1)</t>
    </r>
    <r>
      <rPr>
        <sz val="11"/>
        <color rgb="FF000000"/>
        <rFont val="Arial"/>
        <family val="2"/>
      </rPr>
      <t xml:space="preserve">
3. </t>
    </r>
    <r>
      <rPr>
        <u/>
        <sz val="11"/>
        <color rgb="FF000000"/>
        <rFont val="Arial"/>
        <family val="2"/>
      </rPr>
      <t xml:space="preserve">Bouton burger et sa fenêtre modale associée
</t>
    </r>
    <r>
      <rPr>
        <sz val="11"/>
        <color rgb="FF000000"/>
        <rFont val="Arial"/>
        <family val="2"/>
      </rPr>
      <t xml:space="preserve">
Pour y remédier, nous vous conseillons d'implémenter la solution "Boutons burger ouvrant/fermant une fenêtre modale" présente dans cet article : </t>
    </r>
    <r>
      <rPr>
        <u/>
        <sz val="11"/>
        <color rgb="FF000000"/>
        <rFont val="Arial"/>
        <family val="2"/>
      </rPr>
      <t>https://ideance.net/blog/3025/creer-un-bouton-menu-hamburger-accessible/</t>
    </r>
    <r>
      <rPr>
        <sz val="11"/>
        <color rgb="FF000000"/>
        <rFont val="Arial"/>
        <family val="2"/>
      </rPr>
      <t xml:space="preserve">
Il faudra bien veiller notamment aux interactions clavier et à avoir des intitulés explicites.
- - - - - - - - - -
4. </t>
    </r>
    <r>
      <rPr>
        <u/>
        <sz val="11"/>
        <color rgb="FF000000"/>
        <rFont val="Arial"/>
        <family val="2"/>
      </rPr>
      <t xml:space="preserve">Carrousel "À la une"
</t>
    </r>
    <r>
      <rPr>
        <sz val="11"/>
        <color rgb="FF000000"/>
        <rFont val="Arial"/>
        <family val="2"/>
      </rPr>
      <t xml:space="preserve">
Les problèmes rencontrées sont les suivants :
- les diapositives non présentes à l'écran sont tabulables,
- les boutons de contrôle (précédent/suivant, play/pause,...) sont uniquement accessibles à la souris.
</t>
    </r>
    <r>
      <rPr>
        <i/>
        <sz val="11"/>
        <color rgb="FF000000"/>
        <rFont val="Arial"/>
        <family val="2"/>
      </rPr>
      <t>Avez-vous la main sur le script pour le modifier en profondeur ? Si non, il faudra envisager de le remplacer par un script davantage accessible et conforme par défaut et répondant à vos besoins fonctionnels. Nous pourrons en discuter pendant la réunion de restitution.</t>
    </r>
  </si>
  <si>
    <t xml:space="preserve"> </t>
  </si>
  <si>
    <r>
      <t xml:space="preserve">Dans les menus de la navigation secondaire, structurer chaque lien présent dans les sous-menus avec des balises &lt;li&gt;.
Pour obtenir par exemple concrètement pour "Vous êtes" :
&lt;ul&gt;
    </t>
    </r>
    <r>
      <rPr>
        <b/>
        <sz val="11"/>
        <color rgb="FF000000"/>
        <rFont val="Arial"/>
        <family val="2"/>
      </rPr>
      <t xml:space="preserve">&lt;li&gt;  </t>
    </r>
    <r>
      <rPr>
        <sz val="11"/>
        <color rgb="FF000000"/>
        <rFont val="Arial"/>
        <family val="2"/>
      </rPr>
      <t xml:space="preserve">  
        &lt;a href="/collectivite" data-drupal-link-system-path="node/110"&gt;Une collectivité&lt;/a&gt;
    </t>
    </r>
    <r>
      <rPr>
        <b/>
        <sz val="11"/>
        <color rgb="FF000000"/>
        <rFont val="Arial"/>
        <family val="2"/>
      </rPr>
      <t>&lt;/li&gt;
    &lt;li&gt;</t>
    </r>
    <r>
      <rPr>
        <sz val="11"/>
        <color rgb="FF000000"/>
        <rFont val="Arial"/>
        <family val="2"/>
      </rPr>
      <t xml:space="preserve">
        &lt;a href="/entreprises" data-drupal-link-system-path="node/89"&gt;Une entreprise&lt;/a&gt;
    </t>
    </r>
    <r>
      <rPr>
        <b/>
        <sz val="11"/>
        <color rgb="FF000000"/>
        <rFont val="Arial"/>
        <family val="2"/>
      </rPr>
      <t>&lt;/li&gt;</t>
    </r>
    <r>
      <rPr>
        <sz val="11"/>
        <color rgb="FF000000"/>
        <rFont val="Arial"/>
        <family val="2"/>
      </rPr>
      <t xml:space="preserve">  
    [...]
&lt;/ul&gt;
- - - - - - - - - -
Dans la section "Au fil de l'eau", structurer la liste des articles par une balise &lt;ul&gt; et autant de balises &lt;li&gt; qu'il n'y a d'éléments.
Pour obtenir par exemple concrètement :
</t>
    </r>
    <r>
      <rPr>
        <b/>
        <sz val="11"/>
        <color rgb="FF000000"/>
        <rFont val="Arial"/>
        <family val="2"/>
      </rPr>
      <t>&lt;ul</t>
    </r>
    <r>
      <rPr>
        <sz val="11"/>
        <color rgb="FF000000"/>
        <rFont val="Arial"/>
        <family val="2"/>
      </rPr>
      <t xml:space="preserve"> class="row medium-up-5 article__slider__hp"&gt;
    </t>
    </r>
    <r>
      <rPr>
        <b/>
        <sz val="11"/>
        <color rgb="FF000000"/>
        <rFont val="Arial"/>
        <family val="2"/>
      </rPr>
      <t xml:space="preserve">&lt;li </t>
    </r>
    <r>
      <rPr>
        <sz val="11"/>
        <color rgb="FF000000"/>
        <rFont val="Arial"/>
        <family val="2"/>
      </rPr>
      <t xml:space="preserve">class="element columns"&gt;
       &lt;div class="blog-tag"&gt;[...]&lt;/div&gt;
       &lt;div class="column large-12"&gt;[...]&lt;/div&gt;
       &lt;div class="views-field views-field-created"&gt;[...]&lt;/div&gt;
       &lt;div class="column large-12"&gt;[...]&lt;/div&gt;
       &lt;a href=".../webinaires-thematiques-seine-amont"&gt;[...]&lt;/a&gt;
    </t>
    </r>
    <r>
      <rPr>
        <b/>
        <sz val="11"/>
        <color rgb="FF000000"/>
        <rFont val="Arial"/>
        <family val="2"/>
      </rPr>
      <t>&lt;/li&gt;
    &lt;li&gt;</t>
    </r>
    <r>
      <rPr>
        <sz val="11"/>
        <color rgb="FF000000"/>
        <rFont val="Arial"/>
        <family val="2"/>
      </rPr>
      <t xml:space="preserve">
        [...]
    </t>
    </r>
    <r>
      <rPr>
        <b/>
        <sz val="11"/>
        <color rgb="FF000000"/>
        <rFont val="Arial"/>
        <family val="2"/>
      </rPr>
      <t>&lt;/li&gt;</t>
    </r>
    <r>
      <rPr>
        <sz val="11"/>
        <color rgb="FF000000"/>
        <rFont val="Arial"/>
        <family val="2"/>
      </rPr>
      <t xml:space="preserve">
    [...]
</t>
    </r>
    <r>
      <rPr>
        <b/>
        <sz val="11"/>
        <color rgb="FF000000"/>
        <rFont val="Arial"/>
        <family val="2"/>
      </rPr>
      <t>&lt;/ul&gt;</t>
    </r>
  </si>
  <si>
    <r>
      <t xml:space="preserve">Supprimer du code source les attributs </t>
    </r>
    <r>
      <rPr>
        <i/>
        <sz val="11"/>
        <color rgb="FF000000"/>
        <rFont val="Arial"/>
        <family val="2"/>
      </rPr>
      <t>width</t>
    </r>
    <r>
      <rPr>
        <sz val="11"/>
        <color rgb="FF000000"/>
        <rFont val="Arial"/>
        <family val="2"/>
      </rPr>
      <t xml:space="preserve"> et </t>
    </r>
    <r>
      <rPr>
        <i/>
        <sz val="11"/>
        <color rgb="FF000000"/>
        <rFont val="Arial"/>
        <family val="2"/>
      </rPr>
      <t>height</t>
    </r>
    <r>
      <rPr>
        <sz val="11"/>
        <color rgb="FF000000"/>
        <rFont val="Arial"/>
        <family val="2"/>
      </rPr>
      <t xml:space="preserve"> des balises &lt;iframe title="Youtube iframe"&gt; et &lt;div class="youtube_player"&gt; présentes dans la section "Notre dernière vidéo".
À remplacer par une mise en forme gérée en CSS.</t>
    </r>
  </si>
  <si>
    <r>
      <t xml:space="preserve">Lorsque les CSS ne sont pas chargées, un texte "Menu principal" apparait.
Il sera nécessaire de supprimer ce texte ou de le masquer via la déclaration </t>
    </r>
    <r>
      <rPr>
        <i/>
        <sz val="11"/>
        <rFont val="Arial"/>
        <family val="2"/>
      </rPr>
      <t>display: none;</t>
    </r>
    <r>
      <rPr>
        <sz val="11"/>
        <rFont val="Arial"/>
        <family val="2"/>
      </rPr>
      <t xml:space="preserve"> et/ou </t>
    </r>
    <r>
      <rPr>
        <i/>
        <sz val="11"/>
        <rFont val="Arial"/>
        <family val="2"/>
      </rPr>
      <t>visibility: hidden;</t>
    </r>
    <r>
      <rPr>
        <sz val="11"/>
        <rFont val="Arial"/>
        <family val="2"/>
      </rPr>
      <t>.</t>
    </r>
  </si>
  <si>
    <r>
      <t xml:space="preserve">Le fond orange des flèches "Précédent" et "Suivant" du carrousel est déclarée dans une propriété css "background-image".
En cas d'absence d'image d'arrière-plan, les flèches ne sont alors plus visibles car les icônes sont blanches sur un fond blanc.
Pour y remédier, sur les classes CSS </t>
    </r>
    <r>
      <rPr>
        <i/>
        <sz val="11"/>
        <color rgb="FF000000"/>
        <rFont val="Arial"/>
        <family val="2"/>
      </rPr>
      <t>.glide__arrow--left</t>
    </r>
    <r>
      <rPr>
        <sz val="11"/>
        <color rgb="FF000000"/>
        <rFont val="Arial"/>
        <family val="2"/>
      </rPr>
      <t xml:space="preserve"> et </t>
    </r>
    <r>
      <rPr>
        <i/>
        <sz val="11"/>
        <color rgb="FF000000"/>
        <rFont val="Arial"/>
        <family val="2"/>
      </rPr>
      <t>.glide__arrow--right</t>
    </r>
    <r>
      <rPr>
        <sz val="11"/>
        <color rgb="FF000000"/>
        <rFont val="Arial"/>
        <family val="2"/>
      </rPr>
      <t xml:space="preserve">, supprimer la propriété </t>
    </r>
    <r>
      <rPr>
        <i/>
        <sz val="11"/>
        <color rgb="FF000000"/>
        <rFont val="Arial"/>
        <family val="2"/>
      </rPr>
      <t xml:space="preserve">background-image </t>
    </r>
    <r>
      <rPr>
        <sz val="11"/>
        <color rgb="FF000000"/>
        <rFont val="Arial"/>
        <family val="2"/>
      </rPr>
      <t xml:space="preserve">et ajouter une propriété </t>
    </r>
    <r>
      <rPr>
        <i/>
        <sz val="11"/>
        <color rgb="FF000000"/>
        <rFont val="Arial"/>
        <family val="2"/>
      </rPr>
      <t>background-color</t>
    </r>
    <r>
      <rPr>
        <sz val="11"/>
        <color rgb="FF000000"/>
        <rFont val="Arial"/>
        <family val="2"/>
      </rPr>
      <t xml:space="preserve">.
Pour obtenir par exemple concrètement, avec la couleur orange :
.glide__arrow--left {
  position: absolute;
  top: 80px;
  </t>
    </r>
    <r>
      <rPr>
        <b/>
        <sz val="11"/>
        <color rgb="FF000000"/>
        <rFont val="Arial"/>
        <family val="2"/>
      </rPr>
      <t>background-color: rgb(222, 119, 51);</t>
    </r>
    <r>
      <rPr>
        <sz val="11"/>
        <color rgb="FF000000"/>
        <rFont val="Arial"/>
        <family val="2"/>
      </rPr>
      <t xml:space="preserve">
  border-radius: 2px;
}</t>
    </r>
  </si>
  <si>
    <r>
      <t xml:space="preserve">Cf 7.1 pour le formulaire de recherche présent en début de page.
- - - - - - - - - - -
Sur le bouton "tarteaucitronManager" qui permet de gérer les cookies, la prise de focus clavier est visible : un style du focus a été défini.
Toutefois, le RGAA demande que ce style défini soit suffisamment contrasté (cf. critère 3.3) ce qui n'est pas le cas pour ce bouton.
Pour y remédier, une solution efficace et a priori simple peut consister à remettre le style du focus natif du navigateur.
Pour cela, il s’agirait de supprimer des CSS *toutes* les déclarations </t>
    </r>
    <r>
      <rPr>
        <i/>
        <sz val="11"/>
        <color rgb="FF000000"/>
        <rFont val="Arial"/>
        <family val="2"/>
      </rPr>
      <t>outline</t>
    </r>
    <r>
      <rPr>
        <sz val="11"/>
        <color rgb="FF000000"/>
        <rFont val="Arial"/>
        <family val="2"/>
      </rPr>
      <t xml:space="preserve"> présentes. Notamment "1px dotted ButtonText;", "3px dashed #3d86d8;", "none;" ou encore "0;`".</t>
    </r>
  </si>
  <si>
    <r>
      <t xml:space="preserve">Cf 7.1 pour le formulaire de recherche présent en début de page.
- - - - - - - - - - -
Dans les versions responsive, le champ "Rechercher…" n'est pas correctement étiqueté. Pour y remédier ajouter un attribut </t>
    </r>
    <r>
      <rPr>
        <i/>
        <sz val="11"/>
        <color rgb="FF000000"/>
        <rFont val="Arial"/>
        <family val="2"/>
      </rPr>
      <t>title</t>
    </r>
    <r>
      <rPr>
        <sz val="11"/>
        <color rgb="FF000000"/>
        <rFont val="Arial"/>
        <family val="2"/>
      </rPr>
      <t xml:space="preserve"> qui reprendra la valeur de l'attribut </t>
    </r>
    <r>
      <rPr>
        <i/>
        <sz val="11"/>
        <color rgb="FF000000"/>
        <rFont val="Arial"/>
        <family val="2"/>
      </rPr>
      <t>placeholder</t>
    </r>
    <r>
      <rPr>
        <sz val="11"/>
        <color rgb="FF000000"/>
        <rFont val="Arial"/>
        <family val="2"/>
      </rPr>
      <t xml:space="preserve">.
Pour obtenir par exemple concrètement :
&lt;input type="text" id="input-search-mobile" </t>
    </r>
    <r>
      <rPr>
        <b/>
        <sz val="11"/>
        <color rgb="FF000000"/>
        <rFont val="Arial"/>
        <family val="2"/>
      </rPr>
      <t>title="Rechercher..."</t>
    </r>
    <r>
      <rPr>
        <sz val="11"/>
        <color rgb="FF000000"/>
        <rFont val="Arial"/>
        <family val="2"/>
      </rPr>
      <t xml:space="preserve"> placeholder="Rechercher..."&gt;</t>
    </r>
  </si>
  <si>
    <t>Cf le critère 7.1 pour le formulaire de recherche présent en début de page.</t>
  </si>
  <si>
    <r>
      <t xml:space="preserve">Cf le critère 8.9 pour le déplacement de l'attribut </t>
    </r>
    <r>
      <rPr>
        <i/>
        <sz val="11"/>
        <color rgb="FF000000"/>
        <rFont val="Arial"/>
        <family val="2"/>
      </rPr>
      <t>role="search"</t>
    </r>
    <r>
      <rPr>
        <sz val="11"/>
        <color rgb="FF000000"/>
        <rFont val="Arial"/>
        <family val="2"/>
      </rPr>
      <t>.</t>
    </r>
  </si>
  <si>
    <r>
      <t xml:space="preserve">Un lien d'évitement est bien présent mais celui-ci n'est pas fonctionnel au clavier.
En effet, un appui sur la touche Entrée ne permet pas d'accéder au contenu principal des pages.
Une des pistes de résolution de ce souci serait de regarder les événements JS présents sur la balise &lt;html&gt; et notamment l'événement </t>
    </r>
    <r>
      <rPr>
        <i/>
        <sz val="11"/>
        <color rgb="FF000000"/>
        <rFont val="Arial"/>
        <family val="2"/>
      </rPr>
      <t>keydown</t>
    </r>
    <r>
      <rPr>
        <sz val="11"/>
        <color rgb="FF000000"/>
        <rFont val="Arial"/>
        <family val="2"/>
      </rPr>
      <t>.</t>
    </r>
  </si>
  <si>
    <r>
      <t xml:space="preserve">Le document PDF "Formulaires de redevance" proposé en téléchargement possèdent plusieurs problèmes d'accessibilité.
Par exemple au niveau :
- De leur titre principal.
- Des contrastes de couleurs.
- Des titres de section.
- Etc.
Deux solutions possibles pour y remédier :
- Soit rendre conformes ce PDF via :
  - La mise en accessibilité directement à la source via la maquette (bureautique comme Word ou PAO comme InDesign) permettant d’exporter un PDF nativement conforme.
  - Le balisage de chaque exportation PDF donnée.
- Soit proposer des versions alternatives conformes de ces PDF (idéalement au format page web) qui devront proposer les mêmes contenus que les PDF.
</t>
    </r>
    <r>
      <rPr>
        <i/>
        <sz val="11"/>
        <color rgb="FF000000"/>
        <rFont val="Arial"/>
        <family val="2"/>
      </rPr>
      <t>Le sujet de l'accessibilité des documents à télécharger pourra être évoqué plus en détail lors de la réunion de restitution de cet audit.</t>
    </r>
  </si>
  <si>
    <r>
      <t xml:space="preserve">Sur le formulaire de recherche présent dans la bannière, deux attributs </t>
    </r>
    <r>
      <rPr>
        <i/>
        <sz val="11"/>
        <color rgb="FF000000"/>
        <rFont val="Arial"/>
        <family val="2"/>
      </rPr>
      <t>role="search"</t>
    </r>
    <r>
      <rPr>
        <sz val="11"/>
        <color rgb="FF000000"/>
        <rFont val="Arial"/>
        <family val="2"/>
      </rPr>
      <t xml:space="preserve"> ont été placés sur une balise &lt;li&gt; et sur une balise &lt;input&gt;. Ce qui n'est pas conforme.
Pour y remédier, supprimer ces deux attributs et ajouter un attribut role="search" sur la balise &lt;div id="search-desktop"&gt; qui structure la balise &lt;input&gt;.
Pour obtenir par exemple concrètement :
&lt;li class="search_toolbar"&gt;
    &lt;div id="search-desktop" class="no-mobile" </t>
    </r>
    <r>
      <rPr>
        <b/>
        <sz val="11"/>
        <color rgb="FF000000"/>
        <rFont val="Arial"/>
        <family val="2"/>
      </rPr>
      <t>role="search"</t>
    </r>
    <r>
      <rPr>
        <sz val="11"/>
        <color rgb="FF000000"/>
        <rFont val="Arial"/>
        <family val="2"/>
      </rPr>
      <t xml:space="preserve">&gt;
         &lt;input type="text" id="input-search-desktop" placeholder="Saisissez vos mots clés" title="Saisissez vos mots clés"&gt;
    &lt;/div&gt;
    [...]
&lt;/li&gt; 
- - - - - - - - - -
Remplacer la balise &lt;article role="article"&gt; par une balise &lt;div&gt; et supprimer l'attribut </t>
    </r>
    <r>
      <rPr>
        <i/>
        <sz val="11"/>
        <color rgb="FF000000"/>
        <rFont val="Arial"/>
        <family val="2"/>
      </rPr>
      <t>role="article"</t>
    </r>
    <r>
      <rPr>
        <sz val="11"/>
        <color rgb="FF000000"/>
        <rFont val="Arial"/>
        <family val="2"/>
      </rPr>
      <t xml:space="preserve">.
Pour obtenir par exemple concrètement :
</t>
    </r>
    <r>
      <rPr>
        <b/>
        <sz val="11"/>
        <color rgb="FF000000"/>
        <rFont val="Arial"/>
        <family val="2"/>
      </rPr>
      <t>&lt;div</t>
    </r>
    <r>
      <rPr>
        <sz val="11"/>
        <color rgb="FF000000"/>
        <rFont val="Arial"/>
        <family val="2"/>
      </rPr>
      <t xml:space="preserve"> id="node-homepage" data-history-node-id="41" class="contextual-region" about="/accueil"&gt;[...]</t>
    </r>
    <r>
      <rPr>
        <b/>
        <sz val="11"/>
        <color rgb="FF000000"/>
        <rFont val="Arial"/>
        <family val="2"/>
      </rPr>
      <t>&lt;/div&gt;</t>
    </r>
    <r>
      <rPr>
        <sz val="11"/>
        <color rgb="FF000000"/>
        <rFont val="Arial"/>
        <family val="2"/>
      </rPr>
      <t xml:space="preserve">
- - - - - - - - - -
Dans le carrousel, remplacer par des balises &lt;div&gt; les balises &lt;figcaption&gt; qui structurent le contenu des diapositives.</t>
    </r>
  </si>
  <si>
    <r>
      <rPr>
        <i/>
        <sz val="11"/>
        <color rgb="FF000000"/>
        <rFont val="Arial"/>
        <family val="2"/>
      </rPr>
      <t xml:space="preserve">(suite des non-conformités du critère 8.9)
</t>
    </r>
    <r>
      <rPr>
        <sz val="11"/>
        <color rgb="FF000000"/>
        <rFont val="Arial"/>
        <family val="2"/>
      </rPr>
      <t xml:space="preserve">
Dans le carrousel, dans les balises &lt;div class="glide__slide__desc"&gt;, structurer les textes présents par des balises &lt;p&gt;.
Pour obtenir par exemple concrètement pour la diapositive "Les agences de l'eau s'exposent en gare !" :
&lt;div class="glide__slide__desc"&gt;
    </t>
    </r>
    <r>
      <rPr>
        <b/>
        <sz val="11"/>
        <color rgb="FF000000"/>
        <rFont val="Arial"/>
        <family val="2"/>
      </rPr>
      <t>&lt;p&gt;</t>
    </r>
    <r>
      <rPr>
        <sz val="11"/>
        <color rgb="FF000000"/>
        <rFont val="Arial"/>
        <family val="2"/>
      </rPr>
      <t>Du 17 février au 31 mars, les gares de Caen, Rouen et Paris Saint Lazare vous offrent un voyage à travers l’eau et les paysages français.</t>
    </r>
    <r>
      <rPr>
        <b/>
        <sz val="11"/>
        <color rgb="FF000000"/>
        <rFont val="Arial"/>
        <family val="2"/>
      </rPr>
      <t>&lt;/p&gt;</t>
    </r>
    <r>
      <rPr>
        <sz val="11"/>
        <color rgb="FF000000"/>
        <rFont val="Arial"/>
        <family val="2"/>
      </rPr>
      <t xml:space="preserve">
&lt;/div&gt;</t>
    </r>
  </si>
  <si>
    <t>Cf le critère 7.1 pour :
- les menus déroulants présents dans la bannière,
- le formulaire de recherche présent en début de page,
- pour le bouton burger et sa fenêtre modale associée,
- pour le carrousel "À la une".</t>
  </si>
  <si>
    <r>
      <rPr>
        <i/>
        <sz val="11"/>
        <color rgb="FF000000"/>
        <rFont val="Arial"/>
        <family val="2"/>
      </rPr>
      <t xml:space="preserve">(suite des non-conformités du critère 6.1)
</t>
    </r>
    <r>
      <rPr>
        <sz val="11"/>
        <color rgb="FF000000"/>
        <rFont val="Arial"/>
        <family val="2"/>
      </rPr>
      <t xml:space="preserve">
Dans la section "Nous suivre", vider les attributs </t>
    </r>
    <r>
      <rPr>
        <i/>
        <sz val="11"/>
        <color rgb="FF000000"/>
        <rFont val="Arial"/>
        <family val="2"/>
      </rPr>
      <t>alt</t>
    </r>
    <r>
      <rPr>
        <sz val="11"/>
        <color rgb="FF000000"/>
        <rFont val="Arial"/>
        <family val="2"/>
      </rPr>
      <t xml:space="preserve"> des images des réseaux sociaux.
Pour obtenir par exemple concrètement :
&lt;a href="https://www.facebook.com/AgenceeauSeinenormandie" target="_blank"&gt;
    &lt;img </t>
    </r>
    <r>
      <rPr>
        <b/>
        <sz val="11"/>
        <color rgb="FF000000"/>
        <rFont val="Arial"/>
        <family val="2"/>
      </rPr>
      <t>alt=""</t>
    </r>
    <r>
      <rPr>
        <sz val="11"/>
        <color rgb="FF000000"/>
        <rFont val="Arial"/>
        <family val="2"/>
      </rPr>
      <t xml:space="preserve"> src=".../responsive-menu-facebook.png" &gt;
    Facebook
&lt;/a&gt;</t>
    </r>
  </si>
  <si>
    <t>Dans les pastilles de navigation du carrousel, seule la couleur est utilisée pour distinguer visuellement la pastille courante (pastille orange foncé contre pastilles orange clair).
Ce qui peut poser des problèmes d’accessibilité notamment aux personnes malvoyantes ayant des difficultés de perception des couleurs. Et ce qui invalide donc ce critère.
Pour y remédier, une solution peut consister à grossir la taille de la pastille courante (tout en conservant cet actuel changement de couleur).</t>
  </si>
  <si>
    <r>
      <t xml:space="preserve">Vider l’attribut </t>
    </r>
    <r>
      <rPr>
        <i/>
        <sz val="11"/>
        <color rgb="FF000000"/>
        <rFont val="Arial"/>
        <family val="2"/>
      </rPr>
      <t>alt</t>
    </r>
    <r>
      <rPr>
        <sz val="11"/>
        <color rgb="FF000000"/>
        <rFont val="Arial"/>
        <family val="2"/>
      </rPr>
      <t xml:space="preserve"> (tel que alt="") de toutes les balises &lt;img&gt; seulement décoratives (non porteuses d’information) présentes dans les sections :
- "Au fil de l'eau",
- "Zoom sur",
- "Confluence, Notre magazine",
- "Nous suivre".
Pour obtenir par exemple concrètement :
&lt;img src=".../AESN_12E%20PROGRAMME_LOGOTYPE_COULEUR_RVB.jpg" </t>
    </r>
    <r>
      <rPr>
        <b/>
        <sz val="11"/>
        <color rgb="FF000000"/>
        <rFont val="Arial"/>
        <family val="2"/>
      </rPr>
      <t xml:space="preserve">alt="" </t>
    </r>
    <r>
      <rPr>
        <sz val="11"/>
        <color rgb="FF000000"/>
        <rFont val="Arial"/>
        <family val="2"/>
      </rPr>
      <t xml:space="preserve">[…]"&gt;
- - - - - - - - - - -
Ajouter un attribut </t>
    </r>
    <r>
      <rPr>
        <i/>
        <sz val="11"/>
        <color rgb="FF000000"/>
        <rFont val="Arial"/>
        <family val="2"/>
      </rPr>
      <t>aria-hidden="true"</t>
    </r>
    <r>
      <rPr>
        <sz val="11"/>
        <color rgb="FF000000"/>
        <rFont val="Arial"/>
        <family val="2"/>
      </rPr>
      <t xml:space="preserve"> sur toutes les balises &lt;span class="material-icons"&gt; présentes dans les liens des sections :
- "Zoom sur",
- "S'informer"
Pour obtenir par exemple concrètement :
&lt;span class="material-icons" </t>
    </r>
    <r>
      <rPr>
        <b/>
        <sz val="11"/>
        <color rgb="FF000000"/>
        <rFont val="Arial"/>
        <family val="2"/>
      </rPr>
      <t>aria-hidden="true"</t>
    </r>
    <r>
      <rPr>
        <sz val="11"/>
        <color rgb="FF000000"/>
        <rFont val="Arial"/>
        <family val="2"/>
      </rPr>
      <t xml:space="preserve">&gt;chevron_right&lt;/span&gt;
- - - - - - - - - - -
Dans la section "S'informer", ajouter un attribut </t>
    </r>
    <r>
      <rPr>
        <i/>
        <sz val="11"/>
        <color rgb="FF000000"/>
        <rFont val="Arial"/>
        <family val="2"/>
      </rPr>
      <t>alt</t>
    </r>
    <r>
      <rPr>
        <sz val="11"/>
        <color rgb="FF000000"/>
        <rFont val="Arial"/>
        <family val="2"/>
      </rPr>
      <t xml:space="preserve"> vide (tel que alt="") dans toutes les balises &lt;img&gt; seulement décoratives (non porteuses d’information).
Cette correction est entre autres à appliquer aux images suivantes :
- Les images de la section "S'informer",
- L'image de la section "Newsletter",
- Les icônes de la section "Contact" du pied de page.
Pour obtenir par exemple concrètement :
&lt;img class="informer__block__img" src="/themes/basis/images/informer/documentaire.png" </t>
    </r>
    <r>
      <rPr>
        <b/>
        <sz val="11"/>
        <color rgb="FF000000"/>
        <rFont val="Arial"/>
        <family val="2"/>
      </rPr>
      <t>alt=""</t>
    </r>
    <r>
      <rPr>
        <sz val="11"/>
        <color rgb="FF000000"/>
        <rFont val="Arial"/>
        <family val="2"/>
      </rPr>
      <t>&gt;</t>
    </r>
  </si>
  <si>
    <r>
      <t xml:space="preserve">Certains éléments ne respectent par les exigences de contraste minimum (4.5:1), à savoir :
</t>
    </r>
    <r>
      <rPr>
        <strike/>
        <sz val="11"/>
        <color rgb="FF000000"/>
        <rFont val="Arial"/>
        <family val="2"/>
      </rPr>
      <t>- Le fil d'Ariane : textes gris (contraste égal à 1.76) et textes bleus (contraste égal à 1.83),</t>
    </r>
    <r>
      <rPr>
        <sz val="11"/>
        <color rgb="FF000000"/>
        <rFont val="Arial"/>
        <family val="2"/>
      </rPr>
      <t xml:space="preserve">
- Les textes bleus (code couleur </t>
    </r>
    <r>
      <rPr>
        <i/>
        <sz val="11"/>
        <color rgb="FF000000"/>
        <rFont val="Arial"/>
        <family val="2"/>
      </rPr>
      <t>#0085BD</t>
    </r>
    <r>
      <rPr>
        <sz val="11"/>
        <color rgb="FF000000"/>
        <rFont val="Arial"/>
        <family val="2"/>
      </rPr>
      <t>) sur fond blanc comme le lien "Contactez les directions territoriales", ou le texte "Pour toutes autres demandes, remplissez le formulaire de contact" (contraste égal à 4.13),
- Les placeholders des champs de saisie (contraste égal à 1.35),
- Le bouton "Joindre un document" (contraste égal à 1.83),
- Le bouton "Envoyer" (contaste égal à 4.13).
Cf. rapport annexe qui reprend ces éléments plus en détail et présente des pistes de correction.</t>
    </r>
  </si>
  <si>
    <t>Ideance :
1. Des astérisques ont bien été rajoutées sur les champs textes tels que "Nom", "Prénom" ou "Email".
Ce qui n'est pas le cas des champs obligatoires suivants :
- Le champ &lt;select&gt; "Profil",
- Le champ &lt;select&gt; "Département",
- La case à cocher pour recueillir le consentement "En cochant cette case, vous acceptez…"
Pour y remédier, ajouter une astérique sur chacun de ces intitulés.
2. Les messages d'erreurs pour les champs obligatoires ("Profil", "Département" et la case à cocher pour recueillir le consentement") n'identifient pas nommément les champs concernés.
Pour y remédier, modifier les messages d'erreurs de la façon suivante.
Pour les champs &lt;select&gt; "Profil" et "Département", remplacer "Un choix interdit a été détecté. Veuillez contacter l'administrateur du site." par, par exemple, "Veuillez sélectionner un profil".
Pour la case à cocher : "Veuillez autoriser le traitement des informations recueillies".</t>
  </si>
  <si>
    <r>
      <t xml:space="preserve">3. Il est possible d'envoyer le formulaire avec une adresse email mal renseignée car il n'y pas de contrôle de saisie.
Si, dans le futur, un contrôle de saisie est mis en place sur le champ E-mail. Il sera alors nécessaire d'intégrer dans l'intitulé du champ (ainsi que dans les attributs </t>
    </r>
    <r>
      <rPr>
        <i/>
        <sz val="11"/>
        <color rgb="FF000000"/>
        <rFont val="Arial"/>
        <family val="2"/>
      </rPr>
      <t>title</t>
    </r>
    <r>
      <rPr>
        <sz val="11"/>
        <color rgb="FF000000"/>
        <rFont val="Arial"/>
        <family val="2"/>
      </rPr>
      <t xml:space="preserve"> et </t>
    </r>
    <r>
      <rPr>
        <i/>
        <sz val="11"/>
        <color rgb="FF000000"/>
        <rFont val="Arial"/>
        <family val="2"/>
      </rPr>
      <t>placeholder</t>
    </r>
    <r>
      <rPr>
        <sz val="11"/>
        <color rgb="FF000000"/>
        <rFont val="Arial"/>
        <family val="2"/>
      </rPr>
      <t xml:space="preserve">) une indication du format de saisie.
Pour obtenir par exemple concrètement :
&lt;input id="edit-nom" placeholder="Email </t>
    </r>
    <r>
      <rPr>
        <b/>
        <sz val="11"/>
        <color rgb="FF000000"/>
        <rFont val="Arial"/>
        <family val="2"/>
      </rPr>
      <t xml:space="preserve">(Format attendu : nom@domaine.fr) </t>
    </r>
    <r>
      <rPr>
        <sz val="11"/>
        <color rgb="FF000000"/>
        <rFont val="Arial"/>
        <family val="2"/>
      </rPr>
      <t xml:space="preserve">*" title="Nom </t>
    </r>
    <r>
      <rPr>
        <b/>
        <sz val="11"/>
        <color rgb="FF000000"/>
        <rFont val="Arial"/>
        <family val="2"/>
      </rPr>
      <t>(Format attendu : nom@domaine.fr)</t>
    </r>
    <r>
      <rPr>
        <sz val="11"/>
        <color rgb="FF000000"/>
        <rFont val="Arial"/>
        <family val="2"/>
      </rPr>
      <t xml:space="preserve"> *" required aria-required="true" [...]&gt;</t>
    </r>
  </si>
  <si>
    <r>
      <t xml:space="preserve">Ideance - ajout 2025 :
Supprimer l'attribut </t>
    </r>
    <r>
      <rPr>
        <i/>
        <sz val="11"/>
        <color rgb="FF000000"/>
        <rFont val="Arial"/>
        <family val="2"/>
      </rPr>
      <t>role="contentinfo"</t>
    </r>
    <r>
      <rPr>
        <sz val="11"/>
        <color rgb="FF000000"/>
        <rFont val="Arial"/>
        <family val="2"/>
      </rPr>
      <t xml:space="preserve"> présent sur la balise &lt;div class="zurb-foundation-callout&gt; qui affiche les messages d'erreurs du formulaire.</t>
    </r>
  </si>
  <si>
    <t xml:space="preserve">Ideance :
Le blanc sur bleu clair du bouton "Search" n'est pas suffisamment contrasté au regard des exigences du RGAA (rapport de contraste de 4.08 contre les 4.5 requis).
</t>
  </si>
  <si>
    <t>Ideance - ajout 2025 : Cf P02 pour la visibilité du focus du bouton "Search"</t>
  </si>
  <si>
    <r>
      <t xml:space="preserve">Ideance - ajout 2025 : L'intitulé du bouton de recherche est "Search" en anglais.
Pour y remédier, remplacer par "Rechercher" l'intitulé de ce bouton.
Pour obtenir par exemple concrètement :
&lt;input type="submit" id="edit-submit" name="op" </t>
    </r>
    <r>
      <rPr>
        <b/>
        <sz val="11"/>
        <color rgb="FF000000"/>
        <rFont val="Arial"/>
        <family val="2"/>
      </rPr>
      <t>value="Rechercher"</t>
    </r>
    <r>
      <rPr>
        <sz val="11"/>
        <color rgb="FF000000"/>
        <rFont val="Arial"/>
        <family val="2"/>
      </rPr>
      <t xml:space="preserve"> [...]&gt;</t>
    </r>
  </si>
  <si>
    <t>Ideance : Cf le critère 8.8 pour l'intitulé du bouton "Search"</t>
  </si>
  <si>
    <r>
      <t xml:space="preserve">Ideance - ajout 2025 :
Certains des liens de cette page ne sont pas tabulables. En effet, un attribut </t>
    </r>
    <r>
      <rPr>
        <i/>
        <sz val="11"/>
        <color rgb="FF000000"/>
        <rFont val="Arial"/>
        <family val="2"/>
      </rPr>
      <t>tabindex="-1"</t>
    </r>
    <r>
      <rPr>
        <sz val="11"/>
        <color rgb="FF000000"/>
        <rFont val="Arial"/>
        <family val="2"/>
      </rPr>
      <t xml:space="preserve"> a été ajouté sur ces liens, empêchant de naviguer au clavier de ces liens.
Pour y remédier, supprimer les attributs </t>
    </r>
    <r>
      <rPr>
        <i/>
        <sz val="11"/>
        <color rgb="FF000000"/>
        <rFont val="Arial"/>
        <family val="2"/>
      </rPr>
      <t>tabindex="-1"</t>
    </r>
    <r>
      <rPr>
        <sz val="11"/>
        <color rgb="FF000000"/>
        <rFont val="Arial"/>
        <family val="2"/>
      </rPr>
      <t xml:space="preserve"> lorsque ces derniers sont présents sur les balises des liens.
Pour obtenir par exemple concrètement pour le lien "Connaître les redevances" sous le titre "Redevances" :
&lt;a href="https://programme-eau-climat.eau-seine-normandie.fr/les-redevances-taux-et-modes-de-calcul" target="_blank"&gt;Connaître les redevances&lt;/a&gt;</t>
    </r>
  </si>
  <si>
    <t>Ideance : Reste les contrastes des boutons "Télécharger".</t>
  </si>
  <si>
    <t>Ideance : 
Supprimer les doubles balises &lt;br&gt; présentes sous le titre "Mention RGPD - instruction technique et financière des demandes d’aides financières".
À remplacer par un espacement gérés en CSS.</t>
  </si>
  <si>
    <t>Ideance - Ajout 2025 :
- Le bleu (code couleur #98C5E6) des des cases à cocher vides (contraste égal à 1.8).</t>
  </si>
  <si>
    <r>
      <t xml:space="preserve">Ideance - Ajout 2025 :
Supprimer les attributs </t>
    </r>
    <r>
      <rPr>
        <i/>
        <sz val="11"/>
        <color rgb="FF000000"/>
        <rFont val="Arial"/>
        <family val="2"/>
      </rPr>
      <t>size</t>
    </r>
    <r>
      <rPr>
        <sz val="11"/>
        <color rgb="FF000000"/>
        <rFont val="Arial"/>
        <family val="2"/>
      </rPr>
      <t xml:space="preserve"> présents sur les balises &lt;input&gt; des champs "Recherche par mots-clés", "Date de début" et "Date de fin".</t>
    </r>
  </si>
  <si>
    <t>Ideance :
Reste à traiter le contraste du bouton "Télécharger le document".</t>
  </si>
  <si>
    <t>Ideance :
Cf P07 pour les modifications des alternatives textuelles des images informatives.</t>
  </si>
  <si>
    <r>
      <t xml:space="preserve">Ideance - ajout 2025 : Supprimer les attributs </t>
    </r>
    <r>
      <rPr>
        <i/>
        <sz val="11"/>
        <color rgb="FF000000"/>
        <rFont val="Arial"/>
        <family val="2"/>
      </rPr>
      <t>width</t>
    </r>
    <r>
      <rPr>
        <sz val="11"/>
        <color rgb="FF000000"/>
        <rFont val="Arial"/>
        <family val="2"/>
      </rPr>
      <t xml:space="preserve"> et </t>
    </r>
    <r>
      <rPr>
        <i/>
        <sz val="11"/>
        <color rgb="FF000000"/>
        <rFont val="Arial"/>
        <family val="2"/>
      </rPr>
      <t>height</t>
    </r>
    <r>
      <rPr>
        <sz val="11"/>
        <color rgb="FF000000"/>
        <rFont val="Arial"/>
        <family val="2"/>
      </rPr>
      <t xml:space="preserve"> des liens des images présents dans les sections "Qu'est-ce que l'état des lieux ?" et "En 2019, l’état global des masses d’eau du bassin poursuit son amélioration"</t>
    </r>
  </si>
  <si>
    <t>Ideance - Ajout 2025 :
Le bleu foncé sur bleu plus clair des titres de niveau 2 tels que "DOCUMENTAIRE : La Seine, un nouveau regard" ou encore "MOBILISER les acteurs du bassin" ne sont pas suffisamment contrastés (contraste égal à 2.22 au lieu des 4.5 requis).</t>
  </si>
  <si>
    <t>Certaines des images du carrousel "À la une" possèdent des informations textuelles non présentes dans le texte adjacent.
C'est le cas notamment pour les diapositives :
- "Consultation du public sur l'avenir de l'eau",
- "Lancement de la campagne de télédéclaration des redevances 2025",
- "À la recherche de nouveaux talents !".
Pour y remédier, une solution pourrait consister à ajouter les textes manquants dans le contenu textuel adjacent.
Pour obtenir par exemple concrètement pour la diapositive "À la recherche de nouveaux talents !" :
&lt;div class="glide__slide__desc"&gt;
    &lt;p&gt;L’agence de l'eau Seine-Normandie crée de nouveaux postes pour des ingénieurs et des techniciens eau et environnement (CDI ou fonctionnaire). Rejoignez nos 400 collaborateurs et collaboratrices et participez à la préservation des ressources en eau et de la biodiversité.&lt;/p&gt;
&lt;/div&gt;</t>
  </si>
  <si>
    <r>
      <t xml:space="preserve">Ideance :
La propriété CSS pour masquer l'étiquette a été remplacée par </t>
    </r>
    <r>
      <rPr>
        <i/>
        <sz val="11"/>
        <color rgb="FF000000"/>
        <rFont val="Arial"/>
        <family val="2"/>
      </rPr>
      <t>display: none</t>
    </r>
    <r>
      <rPr>
        <sz val="11"/>
        <color rgb="FF000000"/>
        <rFont val="Arial"/>
        <family val="2"/>
      </rPr>
      <t xml:space="preserve">. Mais le problème reste le même, l'étiquette de champ est cachée aux personnes naviguant avec un lecteur d'écran.
Pour y remédier, appliquer la correction demandée :
- Supprimer la propriété CSS </t>
    </r>
    <r>
      <rPr>
        <i/>
        <sz val="11"/>
        <color rgb="FF000000"/>
        <rFont val="Arial"/>
        <family val="2"/>
      </rPr>
      <t>display: none</t>
    </r>
    <r>
      <rPr>
        <sz val="11"/>
        <color rgb="FF000000"/>
        <rFont val="Arial"/>
        <family val="2"/>
      </rPr>
      <t xml:space="preserve">,
- Ajouter la classe CSS </t>
    </r>
    <r>
      <rPr>
        <i/>
        <sz val="11"/>
        <color rgb="FF000000"/>
        <rFont val="Arial"/>
        <family val="2"/>
      </rPr>
      <t>visually-hidden</t>
    </r>
    <r>
      <rPr>
        <sz val="11"/>
        <color rgb="FF000000"/>
        <rFont val="Arial"/>
        <family val="2"/>
      </rPr>
      <t xml:space="preserve"> à la balise &lt;label&gt; de l'étiquette masquée.</t>
    </r>
  </si>
  <si>
    <t>Ideance - Ajout 2025 :
Cf P07 pour les balises &lt;i class="material-icons"&gt;</t>
  </si>
  <si>
    <r>
      <t xml:space="preserve">Ideance - Ajout 2025 : 
1. Supprimer et laisser vide l'alternative textuelle "couverture de la plaquette" de l'image "_instruction.JPG"
Pour obtenir par exemple concrètement :
&lt;img src=".../_instruction.JPG" </t>
    </r>
    <r>
      <rPr>
        <b/>
        <sz val="11"/>
        <color rgb="FF000000"/>
        <rFont val="Arial"/>
        <family val="2"/>
      </rPr>
      <t xml:space="preserve">alt="" </t>
    </r>
    <r>
      <rPr>
        <sz val="11"/>
        <color rgb="FF000000"/>
        <rFont val="Arial"/>
        <family val="2"/>
      </rPr>
      <t xml:space="preserve">[…]&gt;
2. Sur toutes les balises &lt;i class="material-icons"&gt; présentes dans la section "Se documenter sur le sujet", ajouter un attribut aria-hidden="true".
Pour obtenir par exemple concrètement :
&lt;i class="material-icons" </t>
    </r>
    <r>
      <rPr>
        <b/>
        <sz val="11"/>
        <color rgb="FF000000"/>
        <rFont val="Arial"/>
        <family val="2"/>
      </rPr>
      <t>aria-hidden="true"</t>
    </r>
    <r>
      <rPr>
        <sz val="11"/>
        <color rgb="FF000000"/>
        <rFont val="Arial"/>
        <family val="2"/>
      </rPr>
      <t>&gt;computer&lt;/i&gt;</t>
    </r>
  </si>
  <si>
    <r>
      <t xml:space="preserve">Pour chacune des vidéos présentes dans la page (ibalises &lt;iframe&gt;), ajouter un attribut </t>
    </r>
    <r>
      <rPr>
        <b/>
        <i/>
        <sz val="11"/>
        <color rgb="FF000000"/>
        <rFont val="Arial"/>
        <family val="2"/>
      </rPr>
      <t>title="Vidéo Youtube : [Titre de la vidéo]"</t>
    </r>
    <r>
      <rPr>
        <sz val="11"/>
        <color rgb="FF000000"/>
        <rFont val="Arial"/>
        <family val="2"/>
      </rPr>
      <t xml:space="preserve"> sur la balise </t>
    </r>
    <r>
      <rPr>
        <i/>
        <sz val="11"/>
        <color rgb="FF000000"/>
        <rFont val="Arial"/>
        <family val="2"/>
      </rPr>
      <t>&lt;iframe&gt;</t>
    </r>
    <r>
      <rPr>
        <sz val="11"/>
        <color rgb="FF000000"/>
        <rFont val="Arial"/>
        <family val="2"/>
      </rPr>
      <t xml:space="preserve"> du lecteur vidéo Youtube. À minima, renseigner seulement </t>
    </r>
    <r>
      <rPr>
        <i/>
        <sz val="11"/>
        <color rgb="FF000000"/>
        <rFont val="Arial"/>
        <family val="2"/>
      </rPr>
      <t>title="Vidéo Youtube"</t>
    </r>
    <r>
      <rPr>
        <sz val="11"/>
        <color rgb="FF000000"/>
        <rFont val="Arial"/>
        <family val="2"/>
      </rPr>
      <t>.</t>
    </r>
  </si>
  <si>
    <r>
      <t xml:space="preserve">Ideance - Ajout 2025 :
L'attribut </t>
    </r>
    <r>
      <rPr>
        <i/>
        <sz val="11"/>
        <rFont val="Arial"/>
        <family val="2"/>
      </rPr>
      <t>title</t>
    </r>
    <r>
      <rPr>
        <sz val="11"/>
        <rFont val="Arial"/>
        <family val="2"/>
      </rPr>
      <t xml:space="preserve"> a bien été ajouté sur la balise &lt;iframe&gt;.
Malheureusement le contenu de l'attribut "YouTube iframe" n'est pas suffisamment explicite.
Pour y remédier, reprendre la demande correction proposée dans le critère 2.1.</t>
    </r>
  </si>
  <si>
    <t>Cf le critère 2.2</t>
  </si>
  <si>
    <t>Ideance - Ajout 2025 :
Cf P10 pour le contenu de l'attribut title à modifier.
Comme il y a plusieurs vidéos présentes sur la page, il sera nécessaire de bien ajouter les différents titres pour permettre aux personnes naviguant avec un lecteur d'écran notamment de bien faire la distinction entre toutes les vidéos.</t>
  </si>
  <si>
    <t>Cf 2.2</t>
  </si>
  <si>
    <t>Les deux cartes « État écologique des eaux superficielles » et « État chimique des masses d’eaux souterraines » (P12)</t>
  </si>
  <si>
    <r>
      <t xml:space="preserve">En version desktop et en version responsive, certains composants de la page ne sont pas accessibles entre autres aux technologies d'assistance et au clavier :
1. Les boutons déclencheurs (balises &lt;a class="to-open top-level"&gt;) des menus déroulants des navigations principales et secondaires en version desktop et en version responsive,
2. Le formulaire de recherche en version desktop.
3. Le bouton burger et sa fenêtre modale en version responsive.
4. Le carrousel "À la une"
1. </t>
    </r>
    <r>
      <rPr>
        <u/>
        <sz val="11"/>
        <color rgb="FF000000"/>
        <rFont val="Arial"/>
        <family val="2"/>
      </rPr>
      <t>Boutons déclencheurs &lt;a class="to-open top-level"&gt; des menus déroulants des navigations principales et secondaires</t>
    </r>
    <r>
      <rPr>
        <sz val="11"/>
        <color rgb="FF000000"/>
        <rFont val="Arial"/>
        <family val="2"/>
      </rPr>
      <t xml:space="preserve">
Voici les corrections à leur appliquer :</t>
    </r>
    <r>
      <rPr>
        <sz val="11"/>
        <rFont val="Arial"/>
        <family val="2"/>
      </rPr>
      <t xml:space="preserve">
- Remplacer les balises &lt;a class="to-open top-level"&gt; par des balises &lt;button type="button"&gt;</t>
    </r>
    <r>
      <rPr>
        <sz val="11"/>
        <color rgb="FF000000"/>
        <rFont val="Arial"/>
        <family val="2"/>
      </rPr>
      <t xml:space="preserve">
- Ajouter un attribut </t>
    </r>
    <r>
      <rPr>
        <i/>
        <sz val="11"/>
        <color rgb="FF000000"/>
        <rFont val="Arial"/>
        <family val="2"/>
      </rPr>
      <t xml:space="preserve">aria-expanded </t>
    </r>
    <r>
      <rPr>
        <sz val="11"/>
        <color rgb="FF000000"/>
        <rFont val="Arial"/>
        <family val="2"/>
      </rPr>
      <t xml:space="preserve">dans ces mêmes balises &lt;button&gt; puis les renseigner dynamiquement tel que : 
    - aria-expanded="false" quand les sous-menus sont masqués.
    - aria-expanded="true" quand ils sont affichés.
-  Vérifier que les boutons soient activables avec les touches "Entrée" et "Espace".
- Lorsque présents, ajouter un attribut aria-hidden sur les balises &lt;span class="more"&gt; ("+") présentes à l'intérieur des boutons déclencheurs.
Pour obtenir par exemple concrètement, quand son panneau de contenus est masqué : 
</t>
    </r>
    <r>
      <rPr>
        <b/>
        <sz val="11"/>
        <color rgb="FF000000"/>
        <rFont val="Arial"/>
        <family val="2"/>
      </rPr>
      <t>&lt;button type="button" aria-expanded="false"&gt;</t>
    </r>
    <r>
      <rPr>
        <sz val="11"/>
        <color rgb="FF000000"/>
        <rFont val="Arial"/>
        <family val="2"/>
      </rPr>
      <t>Redevances</t>
    </r>
    <r>
      <rPr>
        <b/>
        <sz val="11"/>
        <color rgb="FF000000"/>
        <rFont val="Arial"/>
        <family val="2"/>
      </rPr>
      <t xml:space="preserve">&lt;/button&gt; </t>
    </r>
    <r>
      <rPr>
        <sz val="11"/>
        <color rgb="FF000000"/>
        <rFont val="Arial"/>
        <family val="2"/>
      </rPr>
      <t xml:space="preserve">
Puis, quand il est affiché : 
</t>
    </r>
    <r>
      <rPr>
        <b/>
        <sz val="11"/>
        <color rgb="FF000000"/>
        <rFont val="Arial"/>
        <family val="2"/>
      </rPr>
      <t>&lt;button type="button" aria-expanded="true"&gt;</t>
    </r>
    <r>
      <rPr>
        <sz val="11"/>
        <color rgb="FF000000"/>
        <rFont val="Arial"/>
        <family val="2"/>
      </rPr>
      <t>Redevances</t>
    </r>
    <r>
      <rPr>
        <b/>
        <sz val="11"/>
        <color rgb="FF000000"/>
        <rFont val="Arial"/>
        <family val="2"/>
      </rPr>
      <t>&lt;/button&gt;</t>
    </r>
  </si>
  <si>
    <t>Ideance - Ajout 2025 :
Sur la carte interactive présente en bas de page, les textes blanc ne sont pas suffisamment contrastés sur les fonds de couleur suivants :
- le vert (Rouen),
- l'orange (Compiègne),
- le bleu clair (Courbevoie),
- le corail (Sens).</t>
  </si>
  <si>
    <r>
      <t xml:space="preserve">La carte interactive des forums de l'eau ne dispose pas d'une alternative, ce qui invalide ce critère.
Pour y remédier, rédiger et publier une transcription qui reprenne l'intégralité des informations disponibles via cette carte (thématiques, dates et liens vers les replays notamment). Ce texte peut être mise à disposition des utilisateurs via un système de plier/déplier positionné directement sous la carte.
Pour obtenir par exemple concrètement, quand la transcription textuelle de la carte est affichée :
</t>
    </r>
    <r>
      <rPr>
        <i/>
        <sz val="11"/>
        <color rgb="FF000000"/>
        <rFont val="Arial"/>
        <family val="2"/>
      </rPr>
      <t>&lt;div class="container-wrapper-genially"&gt;[Carte]&lt;/div&gt;
&lt;button type="button" aria-expanded="true"&gt;Consulter les informations&lt;/button&gt;
&lt;div&gt;[Transcription]&lt;/div&gt;</t>
    </r>
  </si>
  <si>
    <r>
      <t xml:space="preserve">Ideance - Ajout 2025 :
Le focus sur les boutons de partage et d'agrandissement de la carte ne sont pas suffisamment visibles.
</t>
    </r>
    <r>
      <rPr>
        <i/>
        <sz val="11"/>
        <color rgb="FF000000"/>
        <rFont val="Arial"/>
        <family val="2"/>
      </rPr>
      <t xml:space="preserve">
Ce critère pourrait devenir conforme lorsque le critère 4.8 sera corrigé.</t>
    </r>
  </si>
  <si>
    <r>
      <t xml:space="preserve">À partir d’une certaine largeur d’écran, les éléments suivants ne sont plus visibles (ou seulement partiellement) :
- les icônes des réseaux sociaux (à partir d'environ 1330px jusqu'à 1024px),
- les textes des diapositives du carrousel (à partir de 1024px jusqu'à 320px)
- les textes de la section "Au fil de l'eau" sont tronqués (entre 1280px et 1130px puis entre 380px et 320px).
Par conséquent, modifier les CSS du site de sorte à ce que ces éléments restent présents et entièrement visibles jusqu’à une réduction de la largeur de l’écran à 320px.
- - - - - - - - - -
</t>
    </r>
    <r>
      <rPr>
        <sz val="11"/>
        <rFont val="Arial"/>
        <family val="2"/>
      </rPr>
      <t xml:space="preserve">À partir de 1024px et jusqu'à 320px, le gestionnaire de cookie se positionne devant le bouton déclencheur "La qualité de l'eau". Ce qui ne permet pas de comprendre l'intitulé du bouton.
Nous vous recommandons de remonter la position de cet élément en ajoutant une une propriété CSS bottom de 80px sur la balise &lt;div id="tarteaucitronIcon"&gt; pour éviter que les éléments se superposent.
Pour obtenir par exemple concrètement :
&lt;div id="tarteaucitronIcon" class="tarteaucitronIconBottomRight" style="display: block; </t>
    </r>
    <r>
      <rPr>
        <b/>
        <sz val="11"/>
        <rFont val="Arial"/>
        <family val="2"/>
      </rPr>
      <t>bottom: 80px;</t>
    </r>
    <r>
      <rPr>
        <sz val="11"/>
        <rFont val="Arial"/>
        <family val="2"/>
      </rPr>
      <t>"&gt;</t>
    </r>
  </si>
  <si>
    <t>Gestionnaire de cookie "Tarte au citron"</t>
  </si>
  <si>
    <r>
      <t xml:space="preserve">Ideance - Ajout 2025 :
Lorsque les images d'arrière-plan ne sont pas chargées, les textes des 3 encarts "Classes d'eau scolaires", "Ateliers participatifs" et "partenariats" ne sont plus lisibles (texte blanc sur blanc).
Cela est dû à l'application de la classe CSS </t>
    </r>
    <r>
      <rPr>
        <i/>
        <sz val="11"/>
        <color rgb="FF000000"/>
        <rFont val="Arial"/>
        <family val="2"/>
      </rPr>
      <t>.opacity</t>
    </r>
    <r>
      <rPr>
        <sz val="11"/>
        <color rgb="FF000000"/>
        <rFont val="Arial"/>
        <family val="2"/>
      </rPr>
      <t xml:space="preserve"> qui utilise un arrière-plan orangé dégradé.
Pour y remédier, il est nécessaire de définir une couleur de fond à ces éléments au moyen de la propriété CSS </t>
    </r>
    <r>
      <rPr>
        <i/>
        <sz val="11"/>
        <color rgb="FF000000"/>
        <rFont val="Arial"/>
        <family val="2"/>
      </rPr>
      <t>background-color</t>
    </r>
    <r>
      <rPr>
        <sz val="11"/>
        <color rgb="FF000000"/>
        <rFont val="Arial"/>
        <family val="2"/>
      </rPr>
      <t>.</t>
    </r>
  </si>
  <si>
    <r>
      <t xml:space="preserve">Ideance - Ajout 2025 :
Dans la section "Actualité des enseignants", vider les alternatives textuelles "image décorative" et "couverture des trois nouveaux livres de bord".
Pour obtenir par exemple concrètement :
&lt;img  src=".../actualit%C3%A9s%20livre%20de%20bord%20%281%29.png" </t>
    </r>
    <r>
      <rPr>
        <b/>
        <sz val="11"/>
        <color rgb="FF000000"/>
        <rFont val="Arial"/>
        <family val="2"/>
      </rPr>
      <t>alt=""</t>
    </r>
    <r>
      <rPr>
        <sz val="11"/>
        <color rgb="FF000000"/>
        <rFont val="Arial"/>
        <family val="2"/>
      </rPr>
      <t xml:space="preserve"> [...]&gt;</t>
    </r>
  </si>
  <si>
    <t>Ideance - ajout 2025 :
S'il est compliqué d'ajouter une audiodescription aux vidéos déjà présentes, il est nécessaire que les vidéos présentes sur cette page disposent d'une transcription textuelle.
Cf P01 pour la mise en place de ces transcriptions textuelles.</t>
  </si>
  <si>
    <t>Ideance - Ajout 2025 :
Vider les alternatives des images suivantes : 
- Dans la partie "Forums des acteurs de l'eau", l'image "BANDEAU%20INTERNET.png",
- Dans la partie "Eau potable &amp; économie agricole", l'image "colloque_AEP.png"
- Dans la partie "EN IMMERSION : l’eau a quelque chose à vous dire …", l'image "logo_en_immersion.JPG",
- L'image "Les pros de l’eau",
- L'image "Dans le bain de l’action".
Cf P01 pour un exemple de code</t>
  </si>
  <si>
    <t xml:space="preserve">Ideance - Ajout 2025 :
Les alternatives textuelles des images informatives de la page ne contiennent pas toutes les informations textuelles présentes sur les images.
En effet, les textes présents sur les images doivent être disponibles soit dans l'alternative textuelle, soit dans le texte adjacent.
Pour y remédier, remplacer les alternatives textuelles des images suivantes en reprenant le texte figurant sur l'image :
- Dans la campagne "Témoignages d'acteurs engagés" pour l'image "Logo-STRATEGIE-CC.png", remplacer par "Eau &amp; Climat - L'adaptation en question" 
- Dans la campagne "Ecoutez les rivières", pour l'image "/ae_2020_vignette_podcast_en_immersion%20JPEG.jpg" remplacer par "Podcast En immersion" </t>
  </si>
  <si>
    <t>Ideance - Ajout 2025 :
Cf P07 pour les balises &lt;i class="material-icons"&gt; de la section "Se documenter sur le sujet"</t>
  </si>
  <si>
    <r>
      <rPr>
        <strike/>
        <sz val="11"/>
        <color rgb="FF000000"/>
        <rFont val="Arial"/>
        <family val="2"/>
      </rPr>
      <t xml:space="preserve">Pour l'image "carte_forums.jpg", modifier l'alternative textuelle comme suit </t>
    </r>
    <r>
      <rPr>
        <b/>
        <i/>
        <strike/>
        <sz val="11"/>
        <color rgb="FF000000"/>
        <rFont val="Arial"/>
        <family val="2"/>
      </rPr>
      <t>alt="Carte des forums"</t>
    </r>
    <r>
      <rPr>
        <strike/>
        <sz val="11"/>
        <color rgb="FF000000"/>
        <rFont val="Arial"/>
        <family val="2"/>
      </rPr>
      <t>.</t>
    </r>
  </si>
  <si>
    <t>Ideance - Ajout 2025 :
Les liens-images de cette page qui illustrent les communiqués de presse renvoient tous vers la même infographie "Infographie_cdz_octobre_0.jpg".
Il sera nécessaire de :
- corriger la destination du lien,
- rédiger une alternative textuelle qui permettent de comprendre la destination du lien.
Par exemple, pour l'infographie, si la destination du lien est la version complète de l'infographie, l'alternative textuelle des images pourrait être "Infographie Bilan 2024 des agences de l'eau - Détail ci après - Agrandir l'image".</t>
  </si>
  <si>
    <t>Cf critère 2.2</t>
  </si>
  <si>
    <r>
      <t xml:space="preserve">Certains éléments ne respectent par les exigences de contraste minimum (4.5:1), à savoir :
</t>
    </r>
    <r>
      <rPr>
        <strike/>
        <sz val="11"/>
        <color rgb="FF000000"/>
        <rFont val="Arial"/>
        <family val="2"/>
      </rPr>
      <t xml:space="preserve">- Le fil d'Ariane : textes gris (contraste égal à 1.76) et textes bleus (contraste égal à 1.83),
</t>
    </r>
    <r>
      <rPr>
        <sz val="11"/>
        <color rgb="FF000000"/>
        <rFont val="Arial"/>
        <family val="2"/>
      </rPr>
      <t xml:space="preserve">- Tous les textes/liens bleus (code couleur </t>
    </r>
    <r>
      <rPr>
        <i/>
        <sz val="11"/>
        <color rgb="FF000000"/>
        <rFont val="Arial"/>
        <family val="2"/>
      </rPr>
      <t>#0085BD ou #0085BE</t>
    </r>
    <r>
      <rPr>
        <sz val="11"/>
        <color rgb="FF000000"/>
        <rFont val="Arial"/>
        <family val="2"/>
      </rPr>
      <t xml:space="preserve">) sur fond blanc (contraste égal à 4.13 ou 4.07), à l'exception des niveaux de titres </t>
    </r>
    <r>
      <rPr>
        <i/>
        <sz val="11"/>
        <color rgb="FF000000"/>
        <rFont val="Arial"/>
        <family val="2"/>
      </rPr>
      <t>&lt;h2&gt;</t>
    </r>
    <r>
      <rPr>
        <sz val="11"/>
        <color rgb="FF000000"/>
        <rFont val="Arial"/>
        <family val="2"/>
      </rPr>
      <t xml:space="preserve">,
</t>
    </r>
    <r>
      <rPr>
        <strike/>
        <sz val="11"/>
        <color rgb="FF000000"/>
        <rFont val="Arial"/>
        <family val="2"/>
      </rPr>
      <t>- Dans la section "Se documenter sur le sujet", le titre n'est pas suffisamment contrasté (contraste égal à 3.29),</t>
    </r>
    <r>
      <rPr>
        <sz val="11"/>
        <color rgb="FF000000"/>
        <rFont val="Arial"/>
        <family val="2"/>
      </rPr>
      <t xml:space="preserve">
</t>
    </r>
    <r>
      <rPr>
        <strike/>
        <sz val="11"/>
        <color rgb="FF000000"/>
        <rFont val="Arial"/>
        <family val="2"/>
      </rPr>
      <t>- L'ensemble des textes du bloc "Une info au fil de l'eau",</t>
    </r>
    <r>
      <rPr>
        <sz val="11"/>
        <color rgb="FF000000"/>
        <rFont val="Arial"/>
        <family val="2"/>
      </rPr>
      <t xml:space="preserve">
</t>
    </r>
    <r>
      <rPr>
        <strike/>
        <sz val="11"/>
        <color rgb="FF000000"/>
        <rFont val="Arial"/>
        <family val="2"/>
      </rPr>
      <t>- Le chiffre "32" dans le bloc "Une info au fil de l'eau" (contraste égal à 2.42),</t>
    </r>
    <r>
      <rPr>
        <sz val="11"/>
        <color rgb="FF000000"/>
        <rFont val="Arial"/>
        <family val="2"/>
      </rPr>
      <t xml:space="preserve">
- Le bouton "Télécharger le document" (contraste égal à 4.13),
- Les textes présents dans les schémas/infographie sont souvent insuffisamment contrastés,
- Dans le diagramme "Nombre de masses d'eau", les deux couleurs oranges choisies pour la légende ne sont pas suffisamment distinguables (contraste égal à 1.36).
Cf. rapport annexe qui reprend ces éléments plus en détail et présente des pistes de correction.</t>
    </r>
  </si>
  <si>
    <r>
      <t xml:space="preserve">Structurer la liste des communiqués de presse à l'aide de balises </t>
    </r>
    <r>
      <rPr>
        <i/>
        <strike/>
        <sz val="11"/>
        <color rgb="FF000000"/>
        <rFont val="Arial"/>
        <family val="2"/>
      </rPr>
      <t>&lt;ul&gt;</t>
    </r>
    <r>
      <rPr>
        <strike/>
        <sz val="11"/>
        <color rgb="FF000000"/>
        <rFont val="Arial"/>
        <family val="2"/>
      </rPr>
      <t xml:space="preserve"> et </t>
    </r>
    <r>
      <rPr>
        <i/>
        <strike/>
        <sz val="11"/>
        <color rgb="FF000000"/>
        <rFont val="Arial"/>
        <family val="2"/>
      </rPr>
      <t>&lt;li&gt;</t>
    </r>
    <r>
      <rPr>
        <strike/>
        <sz val="11"/>
        <color rgb="FF000000"/>
        <rFont val="Arial"/>
        <family val="2"/>
      </rPr>
      <t>. Pour ce faire, une solution peut être de remplacer la balise</t>
    </r>
    <r>
      <rPr>
        <i/>
        <strike/>
        <sz val="11"/>
        <color rgb="FF000000"/>
        <rFont val="Arial"/>
        <family val="2"/>
      </rPr>
      <t xml:space="preserve"> &lt;div class="field-wrapper [...]"&gt;</t>
    </r>
    <r>
      <rPr>
        <strike/>
        <sz val="11"/>
        <color rgb="FF000000"/>
        <rFont val="Arial"/>
        <family val="2"/>
      </rPr>
      <t xml:space="preserve"> par une balise </t>
    </r>
    <r>
      <rPr>
        <i/>
        <strike/>
        <sz val="11"/>
        <color rgb="FF000000"/>
        <rFont val="Arial"/>
        <family val="2"/>
      </rPr>
      <t>&lt;ul&gt;</t>
    </r>
    <r>
      <rPr>
        <strike/>
        <sz val="11"/>
        <color rgb="FF000000"/>
        <rFont val="Arial"/>
        <family val="2"/>
      </rPr>
      <t xml:space="preserve"> et d'ajouter des balises &lt;li&gt; autour de chacun des items de la liste :
</t>
    </r>
    <r>
      <rPr>
        <i/>
        <strike/>
        <sz val="11"/>
        <color rgb="FF000000"/>
        <rFont val="Arial"/>
        <family val="2"/>
      </rPr>
      <t>&lt;</t>
    </r>
    <r>
      <rPr>
        <b/>
        <i/>
        <strike/>
        <sz val="11"/>
        <color rgb="FF000000"/>
        <rFont val="Arial"/>
        <family val="2"/>
      </rPr>
      <t>ul</t>
    </r>
    <r>
      <rPr>
        <i/>
        <strike/>
        <sz val="11"/>
        <color rgb="FF000000"/>
        <rFont val="Arial"/>
        <family val="2"/>
      </rPr>
      <t xml:space="preserve"> class="field-wrapper"&gt;
   </t>
    </r>
    <r>
      <rPr>
        <b/>
        <i/>
        <strike/>
        <sz val="11"/>
        <color rgb="FF000000"/>
        <rFont val="Arial"/>
        <family val="2"/>
      </rPr>
      <t>&lt;li&gt;</t>
    </r>
    <r>
      <rPr>
        <i/>
        <strike/>
        <sz val="11"/>
        <color rgb="FF000000"/>
        <rFont val="Arial"/>
        <family val="2"/>
      </rPr>
      <t xml:space="preserve">
      &lt;h3&gt;Signature du contrat de territoire [...]&lt;/h3&gt;
      [...]</t>
    </r>
    <r>
      <rPr>
        <b/>
        <i/>
        <strike/>
        <sz val="11"/>
        <color rgb="FF000000"/>
        <rFont val="Arial"/>
        <family val="2"/>
      </rPr>
      <t xml:space="preserve">
   &lt;/li&gt;
   &lt;li&gt;
</t>
    </r>
    <r>
      <rPr>
        <i/>
        <strike/>
        <sz val="11"/>
        <color rgb="FF000000"/>
        <rFont val="Arial"/>
        <family val="2"/>
      </rPr>
      <t xml:space="preserve">      &lt;h3&gt;RTE, Réseau de Transport d'Électricité et l'agence de l'eau [...]&lt;/h3&gt;
      [...]</t>
    </r>
    <r>
      <rPr>
        <b/>
        <i/>
        <strike/>
        <sz val="11"/>
        <color rgb="FF000000"/>
        <rFont val="Arial"/>
        <family val="2"/>
      </rPr>
      <t xml:space="preserve">
   &lt;/li&gt;
</t>
    </r>
    <r>
      <rPr>
        <i/>
        <strike/>
        <sz val="11"/>
        <color rgb="FF000000"/>
        <rFont val="Arial"/>
        <family val="2"/>
      </rPr>
      <t xml:space="preserve">   [...]
&lt;/</t>
    </r>
    <r>
      <rPr>
        <b/>
        <i/>
        <strike/>
        <sz val="11"/>
        <color rgb="FF000000"/>
        <rFont val="Arial"/>
        <family val="2"/>
      </rPr>
      <t>ul</t>
    </r>
    <r>
      <rPr>
        <i/>
        <strike/>
        <sz val="11"/>
        <color rgb="FF000000"/>
        <rFont val="Arial"/>
        <family val="2"/>
      </rPr>
      <t>&gt;</t>
    </r>
  </si>
  <si>
    <t>Ideance :
Au regard de la page actuelle, la non-conformité ainsi que la correction demandée critère 9.3 ne semble plus être  d'actualité.</t>
  </si>
  <si>
    <r>
      <t xml:space="preserve">Structurer la liste des campagnes de communication à l'aide de balises </t>
    </r>
    <r>
      <rPr>
        <i/>
        <strike/>
        <sz val="11"/>
        <color rgb="FF000000"/>
        <rFont val="Arial"/>
        <family val="2"/>
      </rPr>
      <t>&lt;ul&gt;</t>
    </r>
    <r>
      <rPr>
        <strike/>
        <sz val="11"/>
        <color rgb="FF000000"/>
        <rFont val="Arial"/>
        <family val="2"/>
      </rPr>
      <t xml:space="preserve"> et </t>
    </r>
    <r>
      <rPr>
        <i/>
        <strike/>
        <sz val="11"/>
        <color rgb="FF000000"/>
        <rFont val="Arial"/>
        <family val="2"/>
      </rPr>
      <t>&lt;li&gt;</t>
    </r>
    <r>
      <rPr>
        <strike/>
        <sz val="11"/>
        <color rgb="FF000000"/>
        <rFont val="Arial"/>
        <family val="2"/>
      </rPr>
      <t>. Pour ce faire, une solution peut être de remplacer la balise</t>
    </r>
    <r>
      <rPr>
        <i/>
        <strike/>
        <sz val="11"/>
        <color rgb="FF000000"/>
        <rFont val="Arial"/>
        <family val="2"/>
      </rPr>
      <t xml:space="preserve"> &lt;div class="field-wrapper [...]"&gt;</t>
    </r>
    <r>
      <rPr>
        <strike/>
        <sz val="11"/>
        <color rgb="FF000000"/>
        <rFont val="Arial"/>
        <family val="2"/>
      </rPr>
      <t xml:space="preserve"> par une balise </t>
    </r>
    <r>
      <rPr>
        <i/>
        <strike/>
        <sz val="11"/>
        <color rgb="FF000000"/>
        <rFont val="Arial"/>
        <family val="2"/>
      </rPr>
      <t>&lt;ul&gt;</t>
    </r>
    <r>
      <rPr>
        <strike/>
        <sz val="11"/>
        <color rgb="FF000000"/>
        <rFont val="Arial"/>
        <family val="2"/>
      </rPr>
      <t xml:space="preserve"> et d'ajouter des balises &lt;li&gt; autour de chacun des items de la liste :
</t>
    </r>
    <r>
      <rPr>
        <i/>
        <strike/>
        <sz val="11"/>
        <color rgb="FF000000"/>
        <rFont val="Arial"/>
        <family val="2"/>
      </rPr>
      <t>&lt;</t>
    </r>
    <r>
      <rPr>
        <b/>
        <i/>
        <strike/>
        <sz val="11"/>
        <color rgb="FF000000"/>
        <rFont val="Arial"/>
        <family val="2"/>
      </rPr>
      <t>ul</t>
    </r>
    <r>
      <rPr>
        <i/>
        <strike/>
        <sz val="11"/>
        <color rgb="FF000000"/>
        <rFont val="Arial"/>
        <family val="2"/>
      </rPr>
      <t xml:space="preserve"> class="field-wrapper"&gt;
   </t>
    </r>
    <r>
      <rPr>
        <b/>
        <i/>
        <strike/>
        <sz val="11"/>
        <color rgb="FF000000"/>
        <rFont val="Arial"/>
        <family val="2"/>
      </rPr>
      <t>&lt;li&gt;</t>
    </r>
    <r>
      <rPr>
        <i/>
        <strike/>
        <sz val="11"/>
        <color rgb="FF000000"/>
        <rFont val="Arial"/>
        <family val="2"/>
      </rPr>
      <t xml:space="preserve">
      &lt;h2&gt;#ilslonfaitpourquoipasvous? Une collection de films courts (2'30)&lt;/h2&gt;
      [...]</t>
    </r>
    <r>
      <rPr>
        <b/>
        <i/>
        <strike/>
        <sz val="11"/>
        <color rgb="FF000000"/>
        <rFont val="Arial"/>
        <family val="2"/>
      </rPr>
      <t xml:space="preserve">
   &lt;/li&gt;
   &lt;li&gt;
</t>
    </r>
    <r>
      <rPr>
        <i/>
        <strike/>
        <sz val="11"/>
        <color rgb="FF000000"/>
        <rFont val="Arial"/>
        <family val="2"/>
      </rPr>
      <t xml:space="preserve">      &lt;h2&gt;Témoignages et signataires de la stratégie d'adaptation au changement climatique&lt;/h2&gt;
      [...]</t>
    </r>
    <r>
      <rPr>
        <b/>
        <i/>
        <strike/>
        <sz val="11"/>
        <color rgb="FF000000"/>
        <rFont val="Arial"/>
        <family val="2"/>
      </rPr>
      <t xml:space="preserve">
   &lt;/li&gt;
</t>
    </r>
    <r>
      <rPr>
        <i/>
        <strike/>
        <sz val="11"/>
        <color rgb="FF000000"/>
        <rFont val="Arial"/>
        <family val="2"/>
      </rPr>
      <t xml:space="preserve">   [...]
&lt;/</t>
    </r>
    <r>
      <rPr>
        <b/>
        <i/>
        <strike/>
        <sz val="11"/>
        <color rgb="FF000000"/>
        <rFont val="Arial"/>
        <family val="2"/>
      </rPr>
      <t>ul</t>
    </r>
    <r>
      <rPr>
        <i/>
        <strike/>
        <sz val="11"/>
        <color rgb="FF000000"/>
        <rFont val="Arial"/>
        <family val="2"/>
      </rPr>
      <t>&gt;</t>
    </r>
  </si>
  <si>
    <t>Ideance :
Au regard de la page actuelle, la non-conformité ainsi que la correction demandée critère 9.3 ne semble plus être  d'actualité.
Il sera nécessaire ici de supprimer la structure de liste partiellement implémentée sur cette page.</t>
  </si>
  <si>
    <t>Forum des acteurs de l’eau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</si>
</sst>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40C];[Red]&quot;-&quot;#,##0.00&quot; &quot;[$€-40C]"/>
    <numFmt numFmtId="165" formatCode="0.0%"/>
  </numFmts>
  <fonts count="62">
    <font>
      <sz val="12"/>
      <color rgb="FF000000"/>
      <name val="Liberation Sans1"/>
    </font>
    <font>
      <b/>
      <sz val="12"/>
      <color rgb="FFFFFFFF"/>
      <name val="Liberation Sans1"/>
    </font>
    <font>
      <b/>
      <sz val="12"/>
      <color rgb="FF000000"/>
      <name val="Liberation Sans1"/>
    </font>
    <font>
      <b/>
      <sz val="12"/>
      <color rgb="FF808080"/>
      <name val="Liberation Sans1"/>
    </font>
    <font>
      <b/>
      <sz val="8"/>
      <color rgb="FFFFFFFF"/>
      <name val="Liberation Sans1"/>
    </font>
    <font>
      <sz val="8"/>
      <color rgb="FF000000"/>
      <name val="Liberation Sans1"/>
    </font>
    <font>
      <b/>
      <sz val="8"/>
      <color rgb="FF000000"/>
      <name val="Liberation Sans1"/>
    </font>
    <font>
      <u/>
      <sz val="10"/>
      <color rgb="FF0000D4"/>
      <name val="Arial"/>
      <family val="2"/>
    </font>
    <font>
      <b/>
      <i/>
      <sz val="16"/>
      <color rgb="FF000000"/>
      <name val="Liberation Sans1"/>
    </font>
    <font>
      <b/>
      <sz val="8"/>
      <color rgb="FF808080"/>
      <name val="Liberation Sans1"/>
    </font>
    <font>
      <b/>
      <i/>
      <u/>
      <sz val="12"/>
      <color rgb="FF000000"/>
      <name val="Liberation Sans1"/>
    </font>
    <font>
      <b/>
      <sz val="11"/>
      <color rgb="FFFFFFFF"/>
      <name val="Liberation Sans1"/>
    </font>
    <font>
      <sz val="10"/>
      <color rgb="FF000000"/>
      <name val="Arial"/>
      <family val="2"/>
    </font>
    <font>
      <b/>
      <sz val="11"/>
      <color rgb="FFFFFFFF"/>
      <name val="Arial"/>
      <family val="2"/>
    </font>
    <font>
      <sz val="11"/>
      <color rgb="FF000000"/>
      <name val="Arial"/>
      <family val="2"/>
    </font>
    <font>
      <b/>
      <sz val="11"/>
      <color rgb="FF000000"/>
      <name val="Arial"/>
      <family val="2"/>
    </font>
    <font>
      <sz val="8"/>
      <color rgb="FF000000"/>
      <name val="Arial"/>
      <family val="2"/>
    </font>
    <font>
      <b/>
      <sz val="8"/>
      <color rgb="FF000000"/>
      <name val="Arial"/>
      <family val="2"/>
    </font>
    <font>
      <b/>
      <vertAlign val="superscript"/>
      <sz val="11"/>
      <color rgb="FF000000"/>
      <name val="Arial"/>
      <family val="2"/>
    </font>
    <font>
      <b/>
      <sz val="11"/>
      <color rgb="FFFF0000"/>
      <name val="Arial"/>
      <family val="2"/>
    </font>
    <font>
      <sz val="11"/>
      <color rgb="FFFFFFFF"/>
      <name val="Arial"/>
      <family val="2"/>
    </font>
    <font>
      <sz val="12"/>
      <color rgb="FF000000"/>
      <name val="Symbol"/>
      <family val="1"/>
      <charset val="2"/>
    </font>
    <font>
      <sz val="11"/>
      <color theme="1"/>
      <name val="Arial"/>
      <family val="2"/>
    </font>
    <font>
      <sz val="12"/>
      <color rgb="FF000000"/>
      <name val="Liberation Sans1"/>
    </font>
    <font>
      <b/>
      <sz val="11"/>
      <color rgb="FF7F807F"/>
      <name val="Arial"/>
      <family val="2"/>
    </font>
    <font>
      <sz val="12"/>
      <color rgb="FFFFFFFF"/>
      <name val="Arial"/>
      <family val="2"/>
    </font>
    <font>
      <b/>
      <sz val="14"/>
      <color rgb="FF000000"/>
      <name val="Arial"/>
      <family val="2"/>
    </font>
    <font>
      <b/>
      <sz val="14"/>
      <color rgb="FFFFFFFF"/>
      <name val="Arial"/>
      <family val="2"/>
    </font>
    <font>
      <sz val="8"/>
      <name val="Liberation Sans1"/>
    </font>
    <font>
      <sz val="12"/>
      <color rgb="FF000000"/>
      <name val="Arial"/>
      <family val="2"/>
    </font>
    <font>
      <sz val="14"/>
      <color rgb="FF000000"/>
      <name val="Arial"/>
      <family val="2"/>
    </font>
    <font>
      <sz val="11"/>
      <name val="Arial"/>
      <family val="2"/>
    </font>
    <font>
      <u/>
      <sz val="12"/>
      <color theme="10"/>
      <name val="Liberation Sans1"/>
    </font>
    <font>
      <u/>
      <sz val="12"/>
      <color theme="1"/>
      <name val="Arial"/>
      <family val="2"/>
    </font>
    <font>
      <i/>
      <sz val="11"/>
      <color rgb="FF000000"/>
      <name val="Arial"/>
      <family val="2"/>
    </font>
    <font>
      <b/>
      <sz val="11"/>
      <color theme="9" tint="-0.499984740745262"/>
      <name val="Arial"/>
      <family val="2"/>
    </font>
    <font>
      <b/>
      <sz val="11"/>
      <color rgb="FFC00000"/>
      <name val="Arial"/>
      <family val="2"/>
    </font>
    <font>
      <b/>
      <sz val="11"/>
      <color theme="6" tint="-0.499984740745262"/>
      <name val="Arial"/>
      <family val="2"/>
    </font>
    <font>
      <b/>
      <sz val="11"/>
      <color rgb="FF990000"/>
      <name val="Arial"/>
      <family val="2"/>
    </font>
    <font>
      <sz val="11"/>
      <color theme="2" tint="-0.749992370372631"/>
      <name val="Arial"/>
      <family val="2"/>
    </font>
    <font>
      <b/>
      <sz val="11"/>
      <color theme="2" tint="-0.749992370372631"/>
      <name val="Arial"/>
      <family val="2"/>
    </font>
    <font>
      <b/>
      <sz val="11"/>
      <color theme="1"/>
      <name val="Arial"/>
      <family val="2"/>
    </font>
    <font>
      <u/>
      <sz val="11"/>
      <color theme="10"/>
      <name val="Arial"/>
      <family val="2"/>
    </font>
    <font>
      <i/>
      <sz val="11"/>
      <color theme="2" tint="-0.749992370372631"/>
      <name val="Arial"/>
      <family val="2"/>
    </font>
    <font>
      <u/>
      <sz val="11"/>
      <color rgb="FF000000"/>
      <name val="Arial"/>
      <family val="2"/>
    </font>
    <font>
      <b/>
      <sz val="11"/>
      <name val="Arial"/>
      <family val="2"/>
    </font>
    <font>
      <i/>
      <sz val="11"/>
      <name val="Arial"/>
      <family val="2"/>
    </font>
    <font>
      <b/>
      <sz val="11"/>
      <color rgb="FF808080"/>
      <name val="Arial"/>
      <family val="2"/>
    </font>
    <font>
      <b/>
      <i/>
      <sz val="11"/>
      <color rgb="FF000000"/>
      <name val="Arial"/>
      <family val="2"/>
    </font>
    <font>
      <sz val="11"/>
      <color rgb="FF800000"/>
      <name val="Arial"/>
      <family val="2"/>
    </font>
    <font>
      <b/>
      <i/>
      <sz val="11"/>
      <name val="Arial"/>
      <family val="2"/>
    </font>
    <font>
      <strike/>
      <sz val="11"/>
      <color rgb="FF000000"/>
      <name val="Arial"/>
      <family val="2"/>
    </font>
    <font>
      <strike/>
      <sz val="11"/>
      <color theme="2" tint="-0.749992370372631"/>
      <name val="Arial"/>
      <family val="2"/>
    </font>
    <font>
      <i/>
      <strike/>
      <sz val="11"/>
      <color rgb="FF000000"/>
      <name val="Arial"/>
      <family val="2"/>
    </font>
    <font>
      <i/>
      <strike/>
      <sz val="11"/>
      <color theme="2" tint="-0.749992370372631"/>
      <name val="Arial"/>
      <family val="2"/>
    </font>
    <font>
      <b/>
      <i/>
      <strike/>
      <sz val="11"/>
      <color rgb="FF000000"/>
      <name val="Arial"/>
      <family val="2"/>
    </font>
    <font>
      <i/>
      <sz val="11"/>
      <color theme="1" tint="0.499984740745262"/>
      <name val="Arial"/>
      <family val="2"/>
    </font>
    <font>
      <i/>
      <u/>
      <sz val="11"/>
      <color rgb="FF000000"/>
      <name val="Arial"/>
      <family val="2"/>
    </font>
    <font>
      <i/>
      <sz val="11"/>
      <color theme="1" tint="0.34998626667073579"/>
      <name val="Arial"/>
      <family val="2"/>
    </font>
    <font>
      <strike/>
      <u/>
      <sz val="11"/>
      <color rgb="FF000000"/>
      <name val="Arial"/>
      <family val="2"/>
    </font>
    <font>
      <i/>
      <strike/>
      <sz val="11"/>
      <color theme="1" tint="0.499984740745262"/>
      <name val="Arial"/>
      <family val="2"/>
    </font>
    <font>
      <u/>
      <sz val="12"/>
      <color theme="10"/>
      <name val="Arial"/>
      <family val="2"/>
    </font>
  </fonts>
  <fills count="21">
    <fill>
      <patternFill patternType="none"/>
    </fill>
    <fill>
      <patternFill patternType="gray125"/>
    </fill>
    <fill>
      <patternFill patternType="solid">
        <fgColor rgb="FF07838B"/>
        <bgColor rgb="FF07838B"/>
      </patternFill>
    </fill>
    <fill>
      <patternFill patternType="solid">
        <fgColor rgb="FFFFFFCC"/>
        <bgColor rgb="FFFFFFCC"/>
      </patternFill>
    </fill>
    <fill>
      <patternFill patternType="solid">
        <fgColor rgb="FFFFFFFF"/>
        <bgColor rgb="FFFFFFFF"/>
      </patternFill>
    </fill>
    <fill>
      <patternFill patternType="solid">
        <fgColor rgb="FFDE1B3E"/>
        <bgColor rgb="FFDE1B3E"/>
      </patternFill>
    </fill>
    <fill>
      <patternFill patternType="solid">
        <fgColor rgb="FF000000"/>
        <bgColor rgb="FF000000"/>
      </patternFill>
    </fill>
    <fill>
      <patternFill patternType="solid">
        <fgColor rgb="FFEEEEEE"/>
        <bgColor rgb="FFEEEEEE"/>
      </patternFill>
    </fill>
    <fill>
      <patternFill patternType="solid">
        <fgColor rgb="FF2D77D0"/>
        <bgColor rgb="FF2D77D0"/>
      </patternFill>
    </fill>
    <fill>
      <patternFill patternType="solid">
        <fgColor rgb="FFC81A71"/>
        <bgColor rgb="FFC81A71"/>
      </patternFill>
    </fill>
    <fill>
      <patternFill patternType="solid">
        <fgColor rgb="FF933C53"/>
        <bgColor rgb="FF933C53"/>
      </patternFill>
    </fill>
    <fill>
      <patternFill patternType="solid">
        <fgColor theme="0" tint="-0.14999847407452621"/>
        <bgColor indexed="64"/>
      </patternFill>
    </fill>
    <fill>
      <patternFill patternType="solid">
        <fgColor rgb="FF0B43F8"/>
        <bgColor rgb="FF447D9F"/>
      </patternFill>
    </fill>
    <fill>
      <patternFill patternType="solid">
        <fgColor rgb="FFFED000"/>
        <bgColor rgb="FFE6C35C"/>
      </patternFill>
    </fill>
    <fill>
      <patternFill patternType="solid">
        <fgColor rgb="FFFED000"/>
        <bgColor rgb="FFC81A71"/>
      </patternFill>
    </fill>
    <fill>
      <patternFill patternType="solid">
        <fgColor rgb="FFFED000"/>
        <bgColor indexed="64"/>
      </patternFill>
    </fill>
    <fill>
      <patternFill patternType="solid">
        <fgColor theme="0"/>
        <bgColor rgb="FFEEEEEE"/>
      </patternFill>
    </fill>
    <fill>
      <patternFill patternType="solid">
        <fgColor rgb="FFECECEC"/>
        <bgColor indexed="64"/>
      </patternFill>
    </fill>
    <fill>
      <patternFill patternType="solid">
        <fgColor theme="0"/>
        <bgColor indexed="64"/>
      </patternFill>
    </fill>
    <fill>
      <patternFill patternType="solid">
        <fgColor rgb="FFECECEC"/>
        <bgColor rgb="FF000000"/>
      </patternFill>
    </fill>
    <fill>
      <patternFill patternType="solid">
        <fgColor rgb="FFFFFFFF"/>
        <bgColor rgb="FF000000"/>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bottom/>
      <diagonal/>
    </border>
    <border>
      <left style="thin">
        <color rgb="FF000000"/>
      </left>
      <right style="thin">
        <color indexed="64"/>
      </right>
      <top style="thin">
        <color indexed="64"/>
      </top>
      <bottom/>
      <diagonal/>
    </border>
    <border>
      <left style="thin">
        <color indexed="64"/>
      </left>
      <right style="thin">
        <color indexed="64"/>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rgb="FF000000"/>
      </top>
      <bottom style="thin">
        <color rgb="FF000000"/>
      </bottom>
      <diagonal/>
    </border>
    <border>
      <left style="thin">
        <color rgb="FF000000"/>
      </left>
      <right/>
      <top/>
      <bottom/>
      <diagonal/>
    </border>
    <border>
      <left style="thin">
        <color rgb="FF000000"/>
      </left>
      <right/>
      <top style="thin">
        <color indexed="64"/>
      </top>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s>
  <cellStyleXfs count="24">
    <xf numFmtId="0" fontId="0" fillId="0" borderId="0"/>
    <xf numFmtId="49" fontId="1" fillId="2" borderId="0"/>
    <xf numFmtId="0" fontId="2" fillId="3" borderId="0"/>
    <xf numFmtId="0" fontId="2" fillId="0" borderId="0"/>
    <xf numFmtId="49" fontId="3" fillId="4" borderId="0"/>
    <xf numFmtId="49" fontId="1" fillId="5" borderId="0"/>
    <xf numFmtId="49" fontId="1" fillId="6" borderId="0"/>
    <xf numFmtId="49" fontId="4" fillId="2" borderId="0">
      <alignment horizontal="center" vertical="center"/>
    </xf>
    <xf numFmtId="0" fontId="5" fillId="7" borderId="0"/>
    <xf numFmtId="0" fontId="6" fillId="3" borderId="0">
      <alignment horizontal="center" vertical="center"/>
    </xf>
    <xf numFmtId="0" fontId="6" fillId="0" borderId="0">
      <alignment horizontal="center" vertical="center"/>
    </xf>
    <xf numFmtId="0" fontId="4" fillId="8" borderId="0"/>
    <xf numFmtId="0" fontId="7" fillId="0" borderId="0"/>
    <xf numFmtId="0" fontId="8" fillId="0" borderId="0">
      <alignment horizontal="center"/>
    </xf>
    <xf numFmtId="0" fontId="8" fillId="0" borderId="0">
      <alignment horizontal="center" textRotation="90"/>
    </xf>
    <xf numFmtId="49" fontId="9" fillId="4" borderId="0">
      <alignment horizontal="center" vertical="center"/>
    </xf>
    <xf numFmtId="49" fontId="4" fillId="5" borderId="0">
      <alignment horizontal="center" vertical="center"/>
    </xf>
    <xf numFmtId="49" fontId="4" fillId="6" borderId="0">
      <alignment horizontal="center" vertical="center"/>
    </xf>
    <xf numFmtId="0" fontId="10" fillId="0" borderId="0"/>
    <xf numFmtId="164" fontId="10" fillId="0" borderId="0"/>
    <xf numFmtId="0" fontId="11" fillId="9" borderId="0">
      <alignment horizontal="center" vertical="center"/>
    </xf>
    <xf numFmtId="0" fontId="2" fillId="10" borderId="0"/>
    <xf numFmtId="9" fontId="23" fillId="0" borderId="0" applyFont="0" applyFill="0" applyBorder="0" applyAlignment="0" applyProtection="0"/>
    <xf numFmtId="0" fontId="32" fillId="0" borderId="0" applyNumberFormat="0" applyFill="0" applyBorder="0" applyAlignment="0" applyProtection="0"/>
  </cellStyleXfs>
  <cellXfs count="150">
    <xf numFmtId="0" fontId="0" fillId="0" borderId="0" xfId="0"/>
    <xf numFmtId="0" fontId="14" fillId="0" borderId="0" xfId="0" applyFont="1"/>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0" xfId="0" applyFont="1" applyAlignment="1">
      <alignment horizontal="right" vertical="center" wrapText="1"/>
    </xf>
    <xf numFmtId="0" fontId="14" fillId="0" borderId="0" xfId="0" applyFont="1" applyAlignment="1">
      <alignment vertical="center"/>
    </xf>
    <xf numFmtId="0" fontId="16" fillId="0" borderId="0" xfId="0" applyFont="1"/>
    <xf numFmtId="0" fontId="16" fillId="0" borderId="0" xfId="0" applyFont="1" applyAlignment="1">
      <alignment horizontal="center"/>
    </xf>
    <xf numFmtId="0" fontId="14"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left" vertical="center"/>
    </xf>
    <xf numFmtId="0" fontId="14" fillId="11" borderId="1" xfId="0" applyFont="1" applyFill="1" applyBorder="1" applyAlignment="1">
      <alignment horizontal="center" vertical="center" wrapText="1"/>
    </xf>
    <xf numFmtId="0" fontId="15" fillId="13" borderId="1" xfId="11" applyFont="1" applyFill="1" applyBorder="1" applyAlignment="1">
      <alignment horizontal="center" vertical="center"/>
    </xf>
    <xf numFmtId="0" fontId="15" fillId="13" borderId="3" xfId="11" applyFont="1" applyFill="1" applyBorder="1" applyAlignment="1">
      <alignment horizontal="center" vertical="center"/>
    </xf>
    <xf numFmtId="0" fontId="15" fillId="13" borderId="2" xfId="11" applyFont="1" applyFill="1" applyBorder="1" applyAlignment="1">
      <alignment horizontal="center" vertical="center"/>
    </xf>
    <xf numFmtId="0" fontId="13" fillId="12" borderId="0" xfId="20" applyFont="1" applyFill="1" applyAlignment="1">
      <alignment vertical="center"/>
    </xf>
    <xf numFmtId="0" fontId="13" fillId="12" borderId="0" xfId="20" applyFont="1" applyFill="1" applyAlignment="1">
      <alignment horizontal="left" vertical="center"/>
    </xf>
    <xf numFmtId="0" fontId="20" fillId="12" borderId="0" xfId="20" applyFont="1" applyFill="1" applyAlignment="1">
      <alignment vertical="center"/>
    </xf>
    <xf numFmtId="0" fontId="20" fillId="12" borderId="0" xfId="20" applyFont="1" applyFill="1" applyAlignment="1">
      <alignment horizontal="left" vertical="center"/>
    </xf>
    <xf numFmtId="0" fontId="15" fillId="13" borderId="1" xfId="11" applyFont="1" applyFill="1" applyBorder="1" applyAlignment="1">
      <alignment horizontal="center" vertical="center" textRotation="90" wrapText="1"/>
    </xf>
    <xf numFmtId="0" fontId="15" fillId="13" borderId="1" xfId="11" applyFont="1" applyFill="1" applyBorder="1" applyAlignment="1">
      <alignment horizontal="center" vertical="center" wrapText="1"/>
    </xf>
    <xf numFmtId="0" fontId="14" fillId="0" borderId="7" xfId="0" applyFont="1" applyBorder="1" applyAlignment="1">
      <alignment vertical="center"/>
    </xf>
    <xf numFmtId="0" fontId="13" fillId="12" borderId="0" xfId="20" applyFont="1" applyFill="1">
      <alignment horizontal="center" vertical="center"/>
    </xf>
    <xf numFmtId="0" fontId="20" fillId="12" borderId="0" xfId="20" applyFont="1" applyFill="1">
      <alignment horizontal="center" vertical="center"/>
    </xf>
    <xf numFmtId="0" fontId="21" fillId="0" borderId="0" xfId="0" applyFont="1" applyAlignment="1">
      <alignment horizontal="left" vertical="center" indent="4"/>
    </xf>
    <xf numFmtId="0" fontId="14" fillId="0" borderId="2" xfId="0" applyFont="1" applyBorder="1" applyAlignment="1">
      <alignment horizontal="center" vertical="center" wrapText="1"/>
    </xf>
    <xf numFmtId="0" fontId="17" fillId="0" borderId="0" xfId="0" applyFont="1"/>
    <xf numFmtId="0" fontId="15" fillId="0" borderId="0" xfId="0" applyFont="1" applyAlignment="1">
      <alignment horizontal="center" vertical="center"/>
    </xf>
    <xf numFmtId="0" fontId="16" fillId="14" borderId="0" xfId="0" applyFont="1" applyFill="1" applyAlignment="1">
      <alignment horizontal="center"/>
    </xf>
    <xf numFmtId="0" fontId="17" fillId="15" borderId="0" xfId="0" applyFont="1" applyFill="1"/>
    <xf numFmtId="0" fontId="16" fillId="14" borderId="9" xfId="0" applyFont="1" applyFill="1" applyBorder="1"/>
    <xf numFmtId="0" fontId="14" fillId="17" borderId="1" xfId="0" applyFont="1" applyFill="1" applyBorder="1" applyAlignment="1">
      <alignment horizontal="left" vertical="center" wrapText="1"/>
    </xf>
    <xf numFmtId="0" fontId="14" fillId="17" borderId="1" xfId="0" applyFont="1" applyFill="1" applyBorder="1" applyAlignment="1">
      <alignment horizontal="center" vertical="center" wrapText="1"/>
    </xf>
    <xf numFmtId="0" fontId="15" fillId="18" borderId="1" xfId="0" applyFont="1" applyFill="1" applyBorder="1" applyAlignment="1">
      <alignment horizontal="center" vertical="center" wrapText="1"/>
    </xf>
    <xf numFmtId="0" fontId="14" fillId="18" borderId="1" xfId="0" applyFont="1" applyFill="1" applyBorder="1" applyAlignment="1">
      <alignment horizontal="left" vertical="center" wrapText="1"/>
    </xf>
    <xf numFmtId="0" fontId="15" fillId="18" borderId="10" xfId="0" applyFont="1" applyFill="1" applyBorder="1" applyAlignment="1">
      <alignment horizontal="center" vertical="center" wrapText="1"/>
    </xf>
    <xf numFmtId="0" fontId="16" fillId="14" borderId="16" xfId="0" applyFont="1" applyFill="1" applyBorder="1" applyAlignment="1">
      <alignment horizontal="center"/>
    </xf>
    <xf numFmtId="0" fontId="17" fillId="15" borderId="16" xfId="0" applyFont="1" applyFill="1" applyBorder="1"/>
    <xf numFmtId="0" fontId="16" fillId="0" borderId="18" xfId="0" applyFont="1" applyBorder="1"/>
    <xf numFmtId="0" fontId="15" fillId="18" borderId="6" xfId="0" applyFont="1" applyFill="1" applyBorder="1" applyAlignment="1">
      <alignment horizontal="center" vertical="center" wrapText="1"/>
    </xf>
    <xf numFmtId="0" fontId="14" fillId="18" borderId="6" xfId="0" applyFont="1" applyFill="1" applyBorder="1" applyAlignment="1">
      <alignment horizontal="left" vertical="center" wrapText="1"/>
    </xf>
    <xf numFmtId="0" fontId="14" fillId="13" borderId="14" xfId="11" applyFont="1" applyFill="1" applyBorder="1" applyAlignment="1">
      <alignment horizontal="center" vertical="center" textRotation="90" wrapText="1"/>
    </xf>
    <xf numFmtId="0" fontId="14" fillId="13" borderId="13" xfId="11" applyFont="1" applyFill="1" applyBorder="1" applyAlignment="1">
      <alignment horizontal="center" vertical="center" textRotation="90" wrapText="1"/>
    </xf>
    <xf numFmtId="0" fontId="14" fillId="13" borderId="19" xfId="11" applyFont="1" applyFill="1" applyBorder="1" applyAlignment="1">
      <alignment horizontal="center" vertical="center" textRotation="90" wrapText="1"/>
    </xf>
    <xf numFmtId="0" fontId="14" fillId="18" borderId="1" xfId="0" applyFont="1" applyFill="1" applyBorder="1" applyAlignment="1">
      <alignment horizontal="center" vertical="center" wrapText="1"/>
    </xf>
    <xf numFmtId="9" fontId="15" fillId="15" borderId="20" xfId="22" applyFont="1" applyFill="1" applyBorder="1" applyAlignment="1">
      <alignment horizontal="center"/>
    </xf>
    <xf numFmtId="0" fontId="29" fillId="0" borderId="0" xfId="0" applyFont="1" applyAlignment="1">
      <alignment horizontal="left" vertical="center"/>
    </xf>
    <xf numFmtId="0" fontId="0" fillId="0" borderId="0" xfId="0" applyAlignment="1">
      <alignment horizontal="center" vertical="center" wrapText="1"/>
    </xf>
    <xf numFmtId="0" fontId="22" fillId="0" borderId="0" xfId="0" applyFont="1" applyAlignment="1">
      <alignment horizontal="right" vertical="center" wrapText="1"/>
    </xf>
    <xf numFmtId="0" fontId="19" fillId="0" borderId="0" xfId="0" applyFont="1" applyAlignment="1">
      <alignment vertical="center" wrapText="1"/>
    </xf>
    <xf numFmtId="0" fontId="15" fillId="0" borderId="0" xfId="0" applyFont="1" applyAlignment="1">
      <alignment vertical="center" wrapText="1"/>
    </xf>
    <xf numFmtId="0" fontId="14" fillId="0" borderId="26" xfId="0" applyFont="1" applyBorder="1"/>
    <xf numFmtId="0" fontId="15" fillId="18" borderId="21" xfId="0" applyFont="1" applyFill="1" applyBorder="1"/>
    <xf numFmtId="0" fontId="15" fillId="18" borderId="26" xfId="0" applyFont="1" applyFill="1" applyBorder="1"/>
    <xf numFmtId="0" fontId="15" fillId="18" borderId="22" xfId="0" applyFont="1" applyFill="1" applyBorder="1"/>
    <xf numFmtId="0" fontId="15" fillId="0" borderId="0" xfId="0" applyFont="1"/>
    <xf numFmtId="0" fontId="16" fillId="14" borderId="0" xfId="0" applyFont="1" applyFill="1"/>
    <xf numFmtId="0" fontId="14" fillId="0" borderId="0" xfId="0" applyFont="1" applyAlignment="1">
      <alignment wrapText="1"/>
    </xf>
    <xf numFmtId="0" fontId="12" fillId="0" borderId="0" xfId="0" applyFont="1" applyAlignment="1">
      <alignment wrapText="1"/>
    </xf>
    <xf numFmtId="0" fontId="14" fillId="0" borderId="2" xfId="0" applyFont="1" applyBorder="1" applyAlignment="1">
      <alignment vertical="center" wrapText="1"/>
    </xf>
    <xf numFmtId="0" fontId="15" fillId="0" borderId="0" xfId="0" applyFont="1" applyAlignment="1">
      <alignment horizontal="left"/>
    </xf>
    <xf numFmtId="0" fontId="31" fillId="17" borderId="1" xfId="0" applyFont="1" applyFill="1" applyBorder="1" applyAlignment="1">
      <alignment horizontal="left" vertical="center" wrapText="1"/>
    </xf>
    <xf numFmtId="0" fontId="35" fillId="15" borderId="12" xfId="0" applyFont="1" applyFill="1" applyBorder="1" applyAlignment="1">
      <alignment horizontal="center"/>
    </xf>
    <xf numFmtId="0" fontId="35" fillId="0" borderId="0" xfId="0" applyFont="1"/>
    <xf numFmtId="0" fontId="35" fillId="16" borderId="6" xfId="0" applyFont="1" applyFill="1" applyBorder="1" applyAlignment="1">
      <alignment horizontal="center" vertical="center"/>
    </xf>
    <xf numFmtId="0" fontId="35" fillId="14" borderId="1" xfId="0" applyFont="1" applyFill="1" applyBorder="1" applyAlignment="1">
      <alignment horizontal="center" vertical="center"/>
    </xf>
    <xf numFmtId="0" fontId="35" fillId="16" borderId="1" xfId="0" applyFont="1" applyFill="1" applyBorder="1" applyAlignment="1">
      <alignment horizontal="center" vertical="center"/>
    </xf>
    <xf numFmtId="0" fontId="35" fillId="14" borderId="17" xfId="0" applyFont="1" applyFill="1" applyBorder="1" applyAlignment="1">
      <alignment horizontal="center" vertical="center"/>
    </xf>
    <xf numFmtId="0" fontId="36" fillId="16" borderId="6" xfId="0" applyFont="1" applyFill="1" applyBorder="1" applyAlignment="1">
      <alignment horizontal="center" vertical="center"/>
    </xf>
    <xf numFmtId="0" fontId="36" fillId="16" borderId="1" xfId="0" applyFont="1" applyFill="1" applyBorder="1" applyAlignment="1">
      <alignment horizontal="center" vertical="center"/>
    </xf>
    <xf numFmtId="0" fontId="37" fillId="16" borderId="6" xfId="0" applyFont="1" applyFill="1" applyBorder="1" applyAlignment="1">
      <alignment horizontal="center" vertical="center"/>
    </xf>
    <xf numFmtId="0" fontId="37" fillId="16" borderId="1" xfId="0" applyFont="1" applyFill="1" applyBorder="1" applyAlignment="1">
      <alignment horizontal="center" vertical="center"/>
    </xf>
    <xf numFmtId="0" fontId="37" fillId="14" borderId="1" xfId="0" applyFont="1" applyFill="1" applyBorder="1" applyAlignment="1">
      <alignment horizontal="center" vertical="center"/>
    </xf>
    <xf numFmtId="0" fontId="37" fillId="14" borderId="17" xfId="0" applyFont="1" applyFill="1" applyBorder="1" applyAlignment="1">
      <alignment horizontal="center" vertical="center"/>
    </xf>
    <xf numFmtId="0" fontId="38" fillId="15" borderId="12" xfId="0" applyFont="1" applyFill="1" applyBorder="1" applyAlignment="1">
      <alignment horizontal="center"/>
    </xf>
    <xf numFmtId="0" fontId="38" fillId="0" borderId="0" xfId="0" applyFont="1"/>
    <xf numFmtId="0" fontId="38" fillId="14" borderId="1" xfId="0" applyFont="1" applyFill="1" applyBorder="1" applyAlignment="1">
      <alignment horizontal="center" vertical="center"/>
    </xf>
    <xf numFmtId="0" fontId="38" fillId="14" borderId="17" xfId="0" applyFont="1" applyFill="1" applyBorder="1" applyAlignment="1">
      <alignment horizontal="center" vertical="center"/>
    </xf>
    <xf numFmtId="0" fontId="39" fillId="15" borderId="12" xfId="0" applyFont="1" applyFill="1" applyBorder="1" applyAlignment="1">
      <alignment horizontal="center"/>
    </xf>
    <xf numFmtId="0" fontId="40" fillId="0" borderId="0" xfId="0" applyFont="1"/>
    <xf numFmtId="0" fontId="41" fillId="0" borderId="0" xfId="0" applyFont="1" applyAlignment="1">
      <alignment vertical="center" wrapText="1"/>
    </xf>
    <xf numFmtId="0" fontId="42" fillId="0" borderId="3" xfId="23" applyFont="1" applyBorder="1" applyAlignment="1">
      <alignment vertical="center" wrapText="1"/>
    </xf>
    <xf numFmtId="0" fontId="43" fillId="17" borderId="1" xfId="0" applyFont="1" applyFill="1" applyBorder="1" applyAlignment="1">
      <alignment horizontal="left" vertical="center" wrapText="1"/>
    </xf>
    <xf numFmtId="0" fontId="43" fillId="0" borderId="1" xfId="0" applyFont="1" applyBorder="1" applyAlignment="1">
      <alignment horizontal="left" vertical="center" wrapText="1"/>
    </xf>
    <xf numFmtId="0" fontId="49" fillId="17" borderId="1" xfId="0" applyFont="1" applyFill="1" applyBorder="1" applyAlignment="1">
      <alignment horizontal="left" vertical="center" wrapText="1"/>
    </xf>
    <xf numFmtId="0" fontId="31" fillId="0" borderId="1" xfId="0" applyFont="1" applyBorder="1" applyAlignment="1">
      <alignment horizontal="left" vertical="center" wrapText="1"/>
    </xf>
    <xf numFmtId="49" fontId="52" fillId="0" borderId="1" xfId="0" applyNumberFormat="1" applyFont="1" applyBorder="1" applyAlignment="1">
      <alignment horizontal="left" vertical="center" wrapText="1"/>
    </xf>
    <xf numFmtId="0" fontId="52" fillId="17" borderId="1" xfId="0" applyFont="1" applyFill="1" applyBorder="1" applyAlignment="1">
      <alignment horizontal="left" vertical="center" wrapText="1"/>
    </xf>
    <xf numFmtId="0" fontId="51" fillId="18" borderId="1" xfId="0" applyFont="1" applyFill="1" applyBorder="1" applyAlignment="1">
      <alignment horizontal="left" vertical="center" wrapText="1"/>
    </xf>
    <xf numFmtId="0" fontId="51" fillId="0" borderId="1" xfId="0" applyFont="1" applyBorder="1" applyAlignment="1">
      <alignment horizontal="left" vertical="center" wrapText="1"/>
    </xf>
    <xf numFmtId="0" fontId="51" fillId="17"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4" fillId="0" borderId="10" xfId="0" applyFont="1" applyBorder="1" applyAlignment="1">
      <alignment horizontal="left" vertical="center" wrapText="1"/>
    </xf>
    <xf numFmtId="0" fontId="13" fillId="5" borderId="1" xfId="0" applyFont="1" applyFill="1" applyBorder="1" applyAlignment="1">
      <alignment horizontal="center" vertical="center" wrapText="1"/>
    </xf>
    <xf numFmtId="0" fontId="14" fillId="0" borderId="33" xfId="0" applyFont="1" applyBorder="1" applyAlignment="1">
      <alignment horizontal="left" vertical="center" wrapText="1"/>
    </xf>
    <xf numFmtId="0" fontId="47" fillId="4" borderId="1" xfId="0" applyFont="1" applyFill="1" applyBorder="1" applyAlignment="1">
      <alignment horizontal="center" vertical="center" wrapText="1"/>
    </xf>
    <xf numFmtId="0" fontId="14" fillId="0" borderId="33" xfId="0" applyFont="1" applyBorder="1" applyAlignment="1">
      <alignment vertical="center"/>
    </xf>
    <xf numFmtId="0" fontId="49" fillId="19" borderId="33" xfId="0" applyFont="1" applyFill="1" applyBorder="1" applyAlignment="1">
      <alignment horizontal="left" vertical="center" wrapText="1"/>
    </xf>
    <xf numFmtId="0" fontId="14" fillId="19" borderId="33" xfId="0" applyFont="1" applyFill="1" applyBorder="1" applyAlignment="1">
      <alignment horizontal="left" vertical="center" wrapText="1"/>
    </xf>
    <xf numFmtId="0" fontId="14" fillId="20" borderId="33" xfId="0" applyFont="1" applyFill="1" applyBorder="1" applyAlignment="1">
      <alignment horizontal="left" vertical="center" wrapText="1"/>
    </xf>
    <xf numFmtId="0" fontId="44" fillId="0" borderId="33" xfId="0" applyFont="1" applyBorder="1" applyAlignment="1">
      <alignment horizontal="left" vertical="center" wrapText="1"/>
    </xf>
    <xf numFmtId="0" fontId="56" fillId="17" borderId="1" xfId="0" applyFont="1" applyFill="1" applyBorder="1" applyAlignment="1">
      <alignment horizontal="left" vertical="center" wrapText="1"/>
    </xf>
    <xf numFmtId="0" fontId="58" fillId="0" borderId="1" xfId="0" applyFont="1" applyBorder="1" applyAlignment="1">
      <alignment horizontal="left" vertical="center" wrapText="1"/>
    </xf>
    <xf numFmtId="0" fontId="51" fillId="0" borderId="33" xfId="0" applyFont="1" applyBorder="1" applyAlignment="1">
      <alignment horizontal="left" vertical="center" wrapText="1"/>
    </xf>
    <xf numFmtId="0" fontId="51" fillId="19" borderId="33" xfId="0" applyFont="1" applyFill="1" applyBorder="1" applyAlignment="1">
      <alignment horizontal="left" vertical="center" wrapText="1"/>
    </xf>
    <xf numFmtId="0" fontId="51" fillId="20" borderId="33" xfId="0" applyFont="1" applyFill="1" applyBorder="1" applyAlignment="1">
      <alignment horizontal="left" vertical="center" wrapText="1"/>
    </xf>
    <xf numFmtId="0" fontId="60" fillId="17" borderId="1" xfId="0" applyFont="1" applyFill="1" applyBorder="1" applyAlignment="1">
      <alignment horizontal="left" vertical="center" wrapText="1"/>
    </xf>
    <xf numFmtId="0" fontId="61" fillId="0" borderId="0" xfId="23" applyFont="1" applyAlignment="1">
      <alignment vertical="center" wrapText="1"/>
    </xf>
    <xf numFmtId="14" fontId="45" fillId="0" borderId="0" xfId="0" applyNumberFormat="1" applyFont="1" applyAlignment="1">
      <alignment horizontal="left" vertical="center" wrapText="1"/>
    </xf>
    <xf numFmtId="0" fontId="14" fillId="0" borderId="30"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22" fillId="0" borderId="0" xfId="0" applyFont="1" applyAlignment="1">
      <alignment horizontal="right" vertical="center" wrapText="1"/>
    </xf>
    <xf numFmtId="0" fontId="13" fillId="12" borderId="0" xfId="20" applyFont="1" applyFill="1" applyAlignment="1">
      <alignment horizontal="center" vertical="center" wrapText="1"/>
    </xf>
    <xf numFmtId="0" fontId="0" fillId="0" borderId="0" xfId="0" applyAlignment="1">
      <alignment horizontal="center" vertical="center" wrapText="1"/>
    </xf>
    <xf numFmtId="0" fontId="15" fillId="13" borderId="3" xfId="11" applyFont="1" applyFill="1" applyBorder="1" applyAlignment="1">
      <alignment horizontal="center" vertical="center"/>
    </xf>
    <xf numFmtId="0" fontId="15" fillId="13" borderId="8" xfId="11" applyFont="1" applyFill="1" applyBorder="1" applyAlignment="1">
      <alignment horizontal="center" vertical="center"/>
    </xf>
    <xf numFmtId="0" fontId="14" fillId="0" borderId="3" xfId="0" applyFont="1" applyBorder="1" applyAlignment="1">
      <alignment horizontal="center" vertical="center" wrapText="1"/>
    </xf>
    <xf numFmtId="0" fontId="0" fillId="0" borderId="27" xfId="0" applyBorder="1" applyAlignment="1">
      <alignment horizontal="center" vertical="center" wrapText="1"/>
    </xf>
    <xf numFmtId="0" fontId="14" fillId="0" borderId="11" xfId="0" applyFont="1" applyBorder="1" applyAlignment="1">
      <alignment horizontal="left" vertical="center" wrapText="1"/>
    </xf>
    <xf numFmtId="0" fontId="0" fillId="0" borderId="12" xfId="0" applyBorder="1" applyAlignment="1">
      <alignment horizontal="left" vertical="center" wrapText="1"/>
    </xf>
    <xf numFmtId="0" fontId="14" fillId="0" borderId="28" xfId="0" applyFont="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14" fillId="0" borderId="29" xfId="0" applyFont="1" applyBorder="1" applyAlignment="1">
      <alignment horizontal="left" vertical="center" wrapText="1"/>
    </xf>
    <xf numFmtId="0" fontId="0" fillId="0" borderId="26" xfId="0" applyBorder="1" applyAlignment="1">
      <alignment horizontal="left" vertical="center" wrapText="1"/>
    </xf>
    <xf numFmtId="0" fontId="0" fillId="0" borderId="22" xfId="0" applyBorder="1" applyAlignment="1">
      <alignment horizontal="left" vertical="center" wrapText="1"/>
    </xf>
    <xf numFmtId="0" fontId="27" fillId="12" borderId="0" xfId="20" applyFont="1" applyFill="1" applyAlignment="1">
      <alignment horizontal="left" vertical="center" wrapText="1"/>
    </xf>
    <xf numFmtId="0" fontId="25" fillId="12" borderId="0" xfId="20" applyFont="1" applyFill="1" applyAlignment="1">
      <alignment horizontal="center" vertical="center" wrapText="1"/>
    </xf>
    <xf numFmtId="0" fontId="15" fillId="13" borderId="11" xfId="11" applyFont="1" applyFill="1" applyBorder="1" applyAlignment="1">
      <alignment horizontal="center" vertical="center" textRotation="90" wrapText="1"/>
    </xf>
    <xf numFmtId="0" fontId="15" fillId="13" borderId="12" xfId="11" applyFont="1" applyFill="1" applyBorder="1" applyAlignment="1">
      <alignment horizontal="center" vertical="center" textRotation="90" wrapText="1"/>
    </xf>
    <xf numFmtId="0" fontId="15" fillId="13" borderId="2" xfId="11" applyFont="1" applyFill="1" applyBorder="1" applyAlignment="1">
      <alignment horizontal="center" vertical="center" textRotation="90" wrapText="1"/>
    </xf>
    <xf numFmtId="0" fontId="15" fillId="13" borderId="13" xfId="11" applyFont="1" applyFill="1" applyBorder="1" applyAlignment="1">
      <alignment horizontal="center" vertical="center" textRotation="90" wrapText="1"/>
    </xf>
    <xf numFmtId="0" fontId="15" fillId="13" borderId="5" xfId="11" applyFont="1" applyFill="1" applyBorder="1" applyAlignment="1">
      <alignment horizontal="center" vertical="center" textRotation="90" wrapText="1"/>
    </xf>
    <xf numFmtId="0" fontId="15" fillId="13" borderId="14" xfId="11" applyFont="1" applyFill="1" applyBorder="1" applyAlignment="1">
      <alignment horizontal="center" vertical="center" textRotation="90" wrapText="1"/>
    </xf>
    <xf numFmtId="0" fontId="15" fillId="13" borderId="15" xfId="11" applyFont="1" applyFill="1" applyBorder="1" applyAlignment="1">
      <alignment horizontal="center" vertical="center" textRotation="90" wrapText="1"/>
    </xf>
    <xf numFmtId="165" fontId="26" fillId="0" borderId="0" xfId="22" applyNumberFormat="1" applyFont="1" applyAlignment="1">
      <alignment horizontal="left" wrapText="1"/>
    </xf>
    <xf numFmtId="0" fontId="30" fillId="0" borderId="0" xfId="0" applyFont="1" applyAlignment="1">
      <alignment horizontal="left" wrapText="1"/>
    </xf>
    <xf numFmtId="9" fontId="33" fillId="0" borderId="9" xfId="23" applyNumberFormat="1" applyFont="1" applyBorder="1" applyAlignment="1">
      <alignment horizontal="left" vertical="center" wrapText="1"/>
    </xf>
    <xf numFmtId="0" fontId="14" fillId="18" borderId="18" xfId="0" applyFont="1" applyFill="1" applyBorder="1" applyAlignment="1">
      <alignment horizontal="left" vertical="top" wrapText="1"/>
    </xf>
    <xf numFmtId="0" fontId="14" fillId="18" borderId="0" xfId="0" applyFont="1" applyFill="1" applyAlignment="1">
      <alignment horizontal="left" vertical="top" wrapText="1"/>
    </xf>
    <xf numFmtId="0" fontId="14" fillId="18" borderId="25" xfId="0" applyFont="1" applyFill="1" applyBorder="1" applyAlignment="1">
      <alignment horizontal="left" vertical="top" wrapText="1"/>
    </xf>
    <xf numFmtId="0" fontId="14" fillId="18" borderId="23" xfId="0" applyFont="1" applyFill="1" applyBorder="1" applyAlignment="1">
      <alignment horizontal="left" vertical="top" wrapText="1"/>
    </xf>
    <xf numFmtId="0" fontId="14" fillId="18" borderId="9" xfId="0" applyFont="1" applyFill="1" applyBorder="1" applyAlignment="1">
      <alignment horizontal="left" vertical="top" wrapText="1"/>
    </xf>
    <xf numFmtId="0" fontId="14" fillId="18" borderId="24" xfId="0" applyFont="1" applyFill="1" applyBorder="1" applyAlignment="1">
      <alignment horizontal="left" vertical="top" wrapText="1"/>
    </xf>
    <xf numFmtId="0" fontId="15" fillId="13" borderId="2" xfId="11" applyFont="1" applyFill="1" applyBorder="1" applyAlignment="1">
      <alignment horizontal="center" vertical="center" wrapText="1"/>
    </xf>
    <xf numFmtId="0" fontId="15" fillId="13" borderId="1" xfId="11" applyFont="1" applyFill="1" applyBorder="1" applyAlignment="1">
      <alignment horizontal="center" vertical="center" textRotation="90" wrapText="1"/>
    </xf>
    <xf numFmtId="0" fontId="15" fillId="13" borderId="4" xfId="11" applyFont="1" applyFill="1" applyBorder="1" applyAlignment="1">
      <alignment horizontal="center" vertical="center" textRotation="90" wrapText="1"/>
    </xf>
    <xf numFmtId="0" fontId="15" fillId="13" borderId="6" xfId="11" applyFont="1" applyFill="1" applyBorder="1" applyAlignment="1">
      <alignment horizontal="center" vertical="center" textRotation="90" wrapText="1"/>
    </xf>
  </cellXfs>
  <cellStyles count="24">
    <cellStyle name="cf1" xfId="1" xr:uid="{00000000-0005-0000-0000-000000000000}"/>
    <cellStyle name="cf2" xfId="2" xr:uid="{00000000-0005-0000-0000-000001000000}"/>
    <cellStyle name="cf3" xfId="3" xr:uid="{00000000-0005-0000-0000-000002000000}"/>
    <cellStyle name="cf4" xfId="4" xr:uid="{00000000-0005-0000-0000-000003000000}"/>
    <cellStyle name="cf5" xfId="5" xr:uid="{00000000-0005-0000-0000-000004000000}"/>
    <cellStyle name="cf6" xfId="6" xr:uid="{00000000-0005-0000-0000-000005000000}"/>
    <cellStyle name="Conforme" xfId="7" xr:uid="{00000000-0005-0000-0000-000006000000}"/>
    <cellStyle name="Critère NA" xfId="8" xr:uid="{00000000-0005-0000-0000-000007000000}"/>
    <cellStyle name="Dérogation" xfId="9" xr:uid="{00000000-0005-0000-0000-000008000000}"/>
    <cellStyle name="Dérogation-N" xfId="10" xr:uid="{00000000-0005-0000-0000-000009000000}"/>
    <cellStyle name="Entête tableau" xfId="11" xr:uid="{00000000-0005-0000-0000-00000A000000}"/>
    <cellStyle name="Excel Built-in Hyperlink" xfId="12" xr:uid="{00000000-0005-0000-0000-00000B000000}"/>
    <cellStyle name="Heading" xfId="13" xr:uid="{00000000-0005-0000-0000-00000C000000}"/>
    <cellStyle name="Heading1" xfId="14" xr:uid="{00000000-0005-0000-0000-00000D000000}"/>
    <cellStyle name="Lien hypertexte" xfId="23" builtinId="8"/>
    <cellStyle name="Non applicable" xfId="15" xr:uid="{00000000-0005-0000-0000-00000E000000}"/>
    <cellStyle name="Non conforme" xfId="16" xr:uid="{00000000-0005-0000-0000-00000F000000}"/>
    <cellStyle name="Non testé" xfId="17" xr:uid="{00000000-0005-0000-0000-000010000000}"/>
    <cellStyle name="Normal" xfId="0" builtinId="0" customBuiltin="1"/>
    <cellStyle name="Pourcentage" xfId="22" builtinId="5"/>
    <cellStyle name="Result" xfId="18" xr:uid="{00000000-0005-0000-0000-000012000000}"/>
    <cellStyle name="Result2" xfId="19" xr:uid="{00000000-0005-0000-0000-000013000000}"/>
    <cellStyle name="Titre tableau" xfId="20" xr:uid="{00000000-0005-0000-0000-000014000000}"/>
    <cellStyle name="TitreViolet" xfId="21" xr:uid="{00000000-0005-0000-0000-000015000000}"/>
  </cellStyles>
  <dxfs count="220">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s>
  <tableStyles count="0" defaultTableStyle="TableStyleMedium2" defaultPivotStyle="PivotStyleLight16"/>
  <colors>
    <mruColors>
      <color rgb="FF08828A"/>
      <color rgb="FF7F807F"/>
      <color rgb="FF990000"/>
      <color rgb="FFECECEC"/>
      <color rgb="FFEDEEED"/>
      <color rgb="FFDD1A3E"/>
      <color rgb="FFFED000"/>
      <color rgb="FF0B4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73144</xdr:colOff>
      <xdr:row>1</xdr:row>
      <xdr:rowOff>125503</xdr:rowOff>
    </xdr:from>
    <xdr:to>
      <xdr:col>1</xdr:col>
      <xdr:colOff>168910</xdr:colOff>
      <xdr:row>6</xdr:row>
      <xdr:rowOff>60603</xdr:rowOff>
    </xdr:to>
    <xdr:pic>
      <xdr:nvPicPr>
        <xdr:cNvPr id="4" name="Image 3" descr="Ideance (logo). ">
          <a:extLst>
            <a:ext uri="{FF2B5EF4-FFF2-40B4-BE49-F238E27FC236}">
              <a16:creationId xmlns:a16="http://schemas.microsoft.com/office/drawing/2014/main" id="{439F0787-7469-9C48-ACE6-779951FE28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44" y="412374"/>
          <a:ext cx="880850" cy="863619"/>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au-seine-normandie.fr/formulaires_aides" TargetMode="External"/><Relationship Id="rId13" Type="http://schemas.openxmlformats.org/officeDocument/2006/relationships/hyperlink" Target="https://www.eau-seine-normandie.fr/domaines-d-action/sdage/etat-des-lieux" TargetMode="External"/><Relationship Id="rId18" Type="http://schemas.openxmlformats.org/officeDocument/2006/relationships/printerSettings" Target="../printerSettings/printerSettings1.bin"/><Relationship Id="rId3" Type="http://schemas.openxmlformats.org/officeDocument/2006/relationships/hyperlink" Target="https://www.eau-seine-normandie.fr/nous_contacter" TargetMode="External"/><Relationship Id="rId7" Type="http://schemas.openxmlformats.org/officeDocument/2006/relationships/hyperlink" Target="https://www.eau-seine-normandie.fr/plan-du-site" TargetMode="External"/><Relationship Id="rId12" Type="http://schemas.openxmlformats.org/officeDocument/2006/relationships/hyperlink" Target="https://www.eau-seine-normandie.fr/appels_a_projets" TargetMode="External"/><Relationship Id="rId17" Type="http://schemas.openxmlformats.org/officeDocument/2006/relationships/hyperlink" Target="https://www.eau-seine-normandie.fr/enseignants-formateurs" TargetMode="External"/><Relationship Id="rId2" Type="http://schemas.openxmlformats.org/officeDocument/2006/relationships/hyperlink" Target="https://www.eau-seine-normandie.fr/" TargetMode="External"/><Relationship Id="rId16" Type="http://schemas.openxmlformats.org/officeDocument/2006/relationships/hyperlink" Target="https://www.eau-seine-normandie.fr/le-comite-de-bassin/forum_des_acteurs_eau" TargetMode="External"/><Relationship Id="rId1" Type="http://schemas.openxmlformats.org/officeDocument/2006/relationships/hyperlink" Target="https://www.eau-seine-normandie.fr/" TargetMode="External"/><Relationship Id="rId6" Type="http://schemas.openxmlformats.org/officeDocument/2006/relationships/hyperlink" Target="https://www.eau-seine-normandie.fr/Accessibilite" TargetMode="External"/><Relationship Id="rId11" Type="http://schemas.openxmlformats.org/officeDocument/2006/relationships/hyperlink" Target="https://www.eau-seine-normandie.fr/Eau-et-biodiversite" TargetMode="External"/><Relationship Id="rId5" Type="http://schemas.openxmlformats.org/officeDocument/2006/relationships/hyperlink" Target="https://www.eau-seine-normandie.fr/mentions-legales" TargetMode="External"/><Relationship Id="rId15" Type="http://schemas.openxmlformats.org/officeDocument/2006/relationships/hyperlink" Target="https://www.eau-seine-normandie.fr/domaines-d-action/campagnes_de_communication" TargetMode="External"/><Relationship Id="rId10" Type="http://schemas.openxmlformats.org/officeDocument/2006/relationships/hyperlink" Target="https://www.eau-seine-normandie.fr/agence-de-leau/les-dossiers-d-aides" TargetMode="External"/><Relationship Id="rId19" Type="http://schemas.openxmlformats.org/officeDocument/2006/relationships/drawing" Target="../drawings/drawing1.xml"/><Relationship Id="rId4" Type="http://schemas.openxmlformats.org/officeDocument/2006/relationships/hyperlink" Target="https://www.eau-seine-normandie.fr/search/page_de_recherche?keys=aides" TargetMode="External"/><Relationship Id="rId9" Type="http://schemas.openxmlformats.org/officeDocument/2006/relationships/hyperlink" Target="https://www.eau-seine-normandie.fr/actualites" TargetMode="External"/><Relationship Id="rId14" Type="http://schemas.openxmlformats.org/officeDocument/2006/relationships/hyperlink" Target="https://www.eau-seine-normandie.fr/presse/communiques-de-press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24joursdeweb.fr/2021/accessibilite-conformite-vs-realit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topLeftCell="A20" zoomScaleNormal="100" workbookViewId="0">
      <selection activeCell="C21" sqref="C21"/>
    </sheetView>
  </sheetViews>
  <sheetFormatPr baseColWidth="10" defaultColWidth="0" defaultRowHeight="14" zeroHeight="1"/>
  <cols>
    <col min="1" max="1" width="9.42578125" style="1" bestFit="1" customWidth="1"/>
    <col min="2" max="2" width="22.42578125" style="1" customWidth="1"/>
    <col min="3" max="3" width="39" style="1" customWidth="1"/>
    <col min="4" max="4" width="53.140625" style="1" customWidth="1"/>
    <col min="5" max="16384" width="10.85546875" style="1" hidden="1"/>
  </cols>
  <sheetData>
    <row r="1" spans="1:5" ht="23.25" customHeight="1">
      <c r="A1" s="114" t="s">
        <v>283</v>
      </c>
      <c r="B1" s="114"/>
      <c r="C1" s="114"/>
      <c r="D1" s="114"/>
    </row>
    <row r="2" spans="1:5" ht="15" customHeight="1">
      <c r="A2" s="4"/>
      <c r="B2" s="49"/>
      <c r="C2" s="49"/>
      <c r="D2" s="50"/>
      <c r="E2" s="51"/>
    </row>
    <row r="3" spans="1:5" ht="15" customHeight="1">
      <c r="A3" s="4"/>
      <c r="B3" s="113" t="s">
        <v>249</v>
      </c>
      <c r="C3" s="113"/>
      <c r="D3" s="109">
        <v>45748</v>
      </c>
      <c r="E3" s="50"/>
    </row>
    <row r="4" spans="1:5" ht="15">
      <c r="A4" s="4"/>
      <c r="B4" s="113" t="s">
        <v>250</v>
      </c>
      <c r="C4" s="113"/>
      <c r="D4" s="81" t="s">
        <v>282</v>
      </c>
      <c r="E4" s="50"/>
    </row>
    <row r="5" spans="1:5" ht="15" customHeight="1">
      <c r="A5" s="4"/>
      <c r="B5" s="113" t="s">
        <v>251</v>
      </c>
      <c r="C5" s="113"/>
      <c r="D5" s="51" t="s">
        <v>0</v>
      </c>
      <c r="E5" s="51"/>
    </row>
    <row r="6" spans="1:5" ht="15" customHeight="1">
      <c r="A6" s="4"/>
      <c r="B6" s="113" t="s">
        <v>252</v>
      </c>
      <c r="C6" s="113"/>
      <c r="D6" s="108" t="s">
        <v>281</v>
      </c>
      <c r="E6" s="51"/>
    </row>
    <row r="7" spans="1:5" ht="15" customHeight="1">
      <c r="A7" s="4"/>
      <c r="B7" s="49"/>
      <c r="C7" s="49"/>
      <c r="D7" s="50"/>
      <c r="E7" s="51"/>
    </row>
    <row r="8" spans="1:5" ht="14" customHeight="1">
      <c r="A8" s="114" t="s">
        <v>261</v>
      </c>
      <c r="B8" s="114"/>
      <c r="C8" s="114"/>
      <c r="D8" s="114"/>
    </row>
    <row r="9" spans="1:5" s="5" customFormat="1" ht="19.5" customHeight="1">
      <c r="A9" s="13" t="s">
        <v>1</v>
      </c>
      <c r="B9" s="13" t="s">
        <v>2</v>
      </c>
      <c r="C9" s="14" t="s">
        <v>3</v>
      </c>
      <c r="D9" s="15" t="s">
        <v>4</v>
      </c>
    </row>
    <row r="10" spans="1:5" ht="48" customHeight="1">
      <c r="A10" s="2" t="s">
        <v>5</v>
      </c>
      <c r="B10" s="3" t="s">
        <v>6</v>
      </c>
      <c r="C10" s="82" t="s">
        <v>281</v>
      </c>
      <c r="D10" s="60"/>
    </row>
    <row r="11" spans="1:5" ht="48" customHeight="1">
      <c r="A11" s="2" t="s">
        <v>7</v>
      </c>
      <c r="B11" s="3" t="s">
        <v>284</v>
      </c>
      <c r="C11" s="82" t="s">
        <v>298</v>
      </c>
      <c r="D11" s="120" t="s">
        <v>313</v>
      </c>
    </row>
    <row r="12" spans="1:5" ht="48" customHeight="1">
      <c r="A12" s="2" t="s">
        <v>8</v>
      </c>
      <c r="B12" s="3" t="s">
        <v>285</v>
      </c>
      <c r="C12" s="82" t="s">
        <v>299</v>
      </c>
      <c r="D12" s="121"/>
    </row>
    <row r="13" spans="1:5" ht="48" customHeight="1">
      <c r="A13" s="2" t="s">
        <v>9</v>
      </c>
      <c r="B13" s="3" t="s">
        <v>286</v>
      </c>
      <c r="C13" s="82" t="s">
        <v>300</v>
      </c>
      <c r="D13" s="121"/>
    </row>
    <row r="14" spans="1:5" ht="48" customHeight="1">
      <c r="A14" s="2" t="s">
        <v>10</v>
      </c>
      <c r="B14" s="3" t="s">
        <v>287</v>
      </c>
      <c r="C14" s="82" t="s">
        <v>301</v>
      </c>
      <c r="D14" s="121"/>
    </row>
    <row r="15" spans="1:5" ht="48" customHeight="1">
      <c r="A15" s="2" t="s">
        <v>11</v>
      </c>
      <c r="B15" s="3" t="s">
        <v>288</v>
      </c>
      <c r="C15" s="82" t="s">
        <v>302</v>
      </c>
      <c r="D15" s="121"/>
    </row>
    <row r="16" spans="1:5" ht="48" customHeight="1">
      <c r="A16" s="2" t="s">
        <v>12</v>
      </c>
      <c r="B16" s="3" t="s">
        <v>289</v>
      </c>
      <c r="C16" s="82" t="s">
        <v>303</v>
      </c>
      <c r="D16" s="121"/>
    </row>
    <row r="17" spans="1:4" ht="48" customHeight="1">
      <c r="A17" s="2" t="s">
        <v>13</v>
      </c>
      <c r="B17" s="3" t="s">
        <v>290</v>
      </c>
      <c r="C17" s="82" t="s">
        <v>304</v>
      </c>
      <c r="D17" s="121"/>
    </row>
    <row r="18" spans="1:4" ht="48" customHeight="1">
      <c r="A18" s="2" t="s">
        <v>14</v>
      </c>
      <c r="B18" s="3" t="s">
        <v>291</v>
      </c>
      <c r="C18" s="82" t="s">
        <v>305</v>
      </c>
      <c r="D18" s="121"/>
    </row>
    <row r="19" spans="1:4" ht="48" customHeight="1">
      <c r="A19" s="2" t="s">
        <v>15</v>
      </c>
      <c r="B19" s="3" t="s">
        <v>292</v>
      </c>
      <c r="C19" s="82" t="s">
        <v>306</v>
      </c>
      <c r="D19" s="121"/>
    </row>
    <row r="20" spans="1:4" ht="48" customHeight="1">
      <c r="A20" s="2" t="s">
        <v>16</v>
      </c>
      <c r="B20" s="3" t="s">
        <v>293</v>
      </c>
      <c r="C20" s="82" t="s">
        <v>307</v>
      </c>
      <c r="D20" s="121"/>
    </row>
    <row r="21" spans="1:4" ht="48" customHeight="1">
      <c r="A21" s="2" t="s">
        <v>17</v>
      </c>
      <c r="B21" s="3" t="s">
        <v>294</v>
      </c>
      <c r="C21" s="82" t="s">
        <v>308</v>
      </c>
      <c r="D21" s="121"/>
    </row>
    <row r="22" spans="1:4" ht="48" customHeight="1">
      <c r="A22" s="2" t="s">
        <v>18</v>
      </c>
      <c r="B22" s="3" t="s">
        <v>295</v>
      </c>
      <c r="C22" s="82" t="s">
        <v>309</v>
      </c>
      <c r="D22" s="121"/>
    </row>
    <row r="23" spans="1:4" ht="48" customHeight="1">
      <c r="A23" s="2" t="s">
        <v>19</v>
      </c>
      <c r="B23" s="3" t="s">
        <v>296</v>
      </c>
      <c r="C23" s="82" t="s">
        <v>310</v>
      </c>
      <c r="D23" s="121"/>
    </row>
    <row r="24" spans="1:4" ht="48" customHeight="1">
      <c r="A24" s="2" t="s">
        <v>20</v>
      </c>
      <c r="B24" s="3" t="s">
        <v>543</v>
      </c>
      <c r="C24" s="82" t="s">
        <v>311</v>
      </c>
      <c r="D24" s="121"/>
    </row>
    <row r="25" spans="1:4" ht="48" customHeight="1">
      <c r="A25" s="2" t="s">
        <v>21</v>
      </c>
      <c r="B25" s="3" t="s">
        <v>297</v>
      </c>
      <c r="C25" s="82" t="s">
        <v>312</v>
      </c>
      <c r="D25" s="121"/>
    </row>
    <row r="26" spans="1:4"/>
    <row r="27" spans="1:4"/>
    <row r="28" spans="1:4" ht="16">
      <c r="A28" s="114" t="s">
        <v>248</v>
      </c>
      <c r="B28" s="115"/>
      <c r="C28" s="115"/>
      <c r="D28" s="48"/>
    </row>
    <row r="29" spans="1:4">
      <c r="A29" s="116" t="s">
        <v>259</v>
      </c>
      <c r="B29" s="117"/>
      <c r="C29" s="15" t="s">
        <v>260</v>
      </c>
    </row>
    <row r="30" spans="1:4" ht="16">
      <c r="A30" s="118" t="s">
        <v>314</v>
      </c>
      <c r="B30" s="119"/>
      <c r="C30" s="26" t="s">
        <v>317</v>
      </c>
    </row>
    <row r="31" spans="1:4" ht="16">
      <c r="A31" s="118" t="s">
        <v>314</v>
      </c>
      <c r="B31" s="119"/>
      <c r="C31" s="26" t="s">
        <v>280</v>
      </c>
    </row>
    <row r="32" spans="1:4" ht="16">
      <c r="A32" s="118" t="s">
        <v>315</v>
      </c>
      <c r="B32" s="119"/>
      <c r="C32" s="26" t="s">
        <v>276</v>
      </c>
    </row>
    <row r="33" spans="1:4" ht="16">
      <c r="A33" s="118" t="s">
        <v>316</v>
      </c>
      <c r="B33" s="119"/>
      <c r="C33" s="26" t="s">
        <v>276</v>
      </c>
    </row>
    <row r="34" spans="1:4" ht="16">
      <c r="A34" s="25"/>
    </row>
    <row r="35" spans="1:4"/>
    <row r="36" spans="1:4" ht="16">
      <c r="A36" s="114" t="s">
        <v>262</v>
      </c>
      <c r="B36" s="115"/>
      <c r="C36" s="115"/>
      <c r="D36" s="48"/>
    </row>
    <row r="37" spans="1:4" ht="16">
      <c r="A37" s="110" t="s">
        <v>322</v>
      </c>
      <c r="B37" s="111"/>
      <c r="C37" s="112"/>
    </row>
    <row r="38" spans="1:4" ht="16">
      <c r="A38" s="110" t="s">
        <v>528</v>
      </c>
      <c r="B38" s="111"/>
      <c r="C38" s="112"/>
    </row>
    <row r="39" spans="1:4" ht="28" customHeight="1">
      <c r="A39" s="122" t="s">
        <v>522</v>
      </c>
      <c r="B39" s="123"/>
      <c r="C39" s="124"/>
    </row>
    <row r="40" spans="1:4" ht="16">
      <c r="A40" s="125"/>
      <c r="B40" s="126"/>
      <c r="C40" s="127"/>
    </row>
    <row r="41" spans="1:4" ht="16">
      <c r="A41" s="125"/>
      <c r="B41" s="126"/>
      <c r="C41" s="127"/>
    </row>
    <row r="42" spans="1:4" ht="16">
      <c r="A42" s="110"/>
      <c r="B42" s="111"/>
      <c r="C42" s="112"/>
    </row>
    <row r="43" spans="1:4"/>
    <row r="44" spans="1:4"/>
    <row r="45" spans="1:4" ht="16">
      <c r="A45" s="114" t="s">
        <v>270</v>
      </c>
      <c r="B45" s="115"/>
      <c r="C45" s="115"/>
      <c r="D45" s="48"/>
    </row>
    <row r="46" spans="1:4" ht="16">
      <c r="A46" s="122"/>
      <c r="B46" s="123"/>
      <c r="C46" s="124"/>
    </row>
    <row r="47" spans="1:4" ht="16">
      <c r="A47" s="125"/>
      <c r="B47" s="126"/>
      <c r="C47" s="127"/>
    </row>
    <row r="48" spans="1:4" ht="16">
      <c r="A48" s="125"/>
      <c r="B48" s="126"/>
      <c r="C48" s="127"/>
    </row>
    <row r="49" spans="1:3" ht="16">
      <c r="A49" s="125"/>
      <c r="B49" s="126"/>
      <c r="C49" s="127"/>
    </row>
    <row r="50" spans="1:3" ht="16">
      <c r="A50" s="125"/>
      <c r="B50" s="126"/>
      <c r="C50" s="127"/>
    </row>
    <row r="51" spans="1:3" ht="16">
      <c r="A51" s="125"/>
      <c r="B51" s="126"/>
      <c r="C51" s="127"/>
    </row>
    <row r="52" spans="1:3">
      <c r="A52" s="52"/>
      <c r="B52" s="52"/>
      <c r="C52" s="52"/>
    </row>
    <row r="53" spans="1:3"/>
    <row r="54" spans="1:3"/>
    <row r="55" spans="1:3"/>
    <row r="56" spans="1:3"/>
  </sheetData>
  <mergeCells count="27">
    <mergeCell ref="A39:C39"/>
    <mergeCell ref="A40:C40"/>
    <mergeCell ref="A41:C41"/>
    <mergeCell ref="A50:C50"/>
    <mergeCell ref="A51:C51"/>
    <mergeCell ref="A45:C45"/>
    <mergeCell ref="A42:C42"/>
    <mergeCell ref="A46:C46"/>
    <mergeCell ref="A47:C47"/>
    <mergeCell ref="A48:C48"/>
    <mergeCell ref="A49:C49"/>
    <mergeCell ref="A37:C37"/>
    <mergeCell ref="A38:C38"/>
    <mergeCell ref="B6:C6"/>
    <mergeCell ref="A1:D1"/>
    <mergeCell ref="A8:D8"/>
    <mergeCell ref="B3:C3"/>
    <mergeCell ref="B4:C4"/>
    <mergeCell ref="B5:C5"/>
    <mergeCell ref="A28:C28"/>
    <mergeCell ref="A29:B29"/>
    <mergeCell ref="A30:B30"/>
    <mergeCell ref="A36:C36"/>
    <mergeCell ref="A31:B31"/>
    <mergeCell ref="A32:B32"/>
    <mergeCell ref="A33:B33"/>
    <mergeCell ref="D11:D25"/>
  </mergeCells>
  <phoneticPr fontId="28" type="noConversion"/>
  <hyperlinks>
    <hyperlink ref="C10" r:id="rId1" xr:uid="{1610C477-C1CA-F643-883C-81D4EB011D1B}"/>
    <hyperlink ref="D6" r:id="rId2" xr:uid="{D20BFFCB-E6D0-3145-B8C7-B0409FACB2F6}"/>
    <hyperlink ref="C11" r:id="rId3" xr:uid="{AB5A3B65-D287-2346-B970-8F58DAC522A4}"/>
    <hyperlink ref="C12" r:id="rId4" xr:uid="{2C3DFE81-9222-7342-8DEF-2DE226C3A4C7}"/>
    <hyperlink ref="C13" r:id="rId5" xr:uid="{B7841BD2-A2CB-274A-B1B4-DB68A79A1D5D}"/>
    <hyperlink ref="C14" r:id="rId6" xr:uid="{4D944D0B-1D89-F14D-8A5B-EE6DAE8B4D7A}"/>
    <hyperlink ref="C15" r:id="rId7" xr:uid="{CD01D65D-6736-9240-B490-DAA10918AB19}"/>
    <hyperlink ref="C16" r:id="rId8" xr:uid="{C1D734AF-BD6B-E240-95F0-2AFB82573C4A}"/>
    <hyperlink ref="C17" r:id="rId9" xr:uid="{8F9E41D8-C986-6F46-AED1-F7F4628A6AC6}"/>
    <hyperlink ref="C18" r:id="rId10" xr:uid="{47B815D3-A40F-D448-B626-4E4293F8BE2B}"/>
    <hyperlink ref="C19" r:id="rId11" xr:uid="{1395542A-2AAF-FA40-837F-47319343191A}"/>
    <hyperlink ref="C20" r:id="rId12" xr:uid="{6AF98533-345B-B24D-A258-FDE60D687DA9}"/>
    <hyperlink ref="C21" r:id="rId13" xr:uid="{ADEDC9DB-7F4B-5C4E-A0DE-943142306B32}"/>
    <hyperlink ref="C22" r:id="rId14" xr:uid="{CCF08B08-291D-4D46-BDE7-18ED76CE4DCB}"/>
    <hyperlink ref="C23" r:id="rId15" xr:uid="{897ED454-9373-6E4D-AEE2-4ED16F672FF5}"/>
    <hyperlink ref="C24" r:id="rId16" xr:uid="{F084C037-BDD6-6948-AA86-98595FE7A556}"/>
    <hyperlink ref="C25" r:id="rId17" xr:uid="{B049C549-3145-5C46-89D6-28AFE5847EB2}"/>
  </hyperlinks>
  <pageMargins left="0.39370078740157477" right="0.39370078740157477" top="0.78740157480314954" bottom="0.59015748031496063" header="0.39370078740157477" footer="0.39370078740157477"/>
  <pageSetup paperSize="9" scale="74" fitToWidth="0" fitToHeight="0" pageOrder="overThenDown" orientation="portrait" useFirstPageNumber="1" r:id="rId18"/>
  <headerFooter alignWithMargins="0">
    <oddHeader>&amp;LRGAA 3.0 - Relevé pour le site : wwww.site.fr&amp;R&amp;P/&amp;N - &amp;A</oddHeader>
  </headerFooter>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J127"/>
  <sheetViews>
    <sheetView topLeftCell="A113" zoomScaleNormal="100" workbookViewId="0">
      <selection activeCell="D124" sqref="D124"/>
    </sheetView>
  </sheetViews>
  <sheetFormatPr baseColWidth="10" defaultColWidth="0" defaultRowHeight="14" zeroHeight="1"/>
  <cols>
    <col min="1" max="1" width="3.85546875" style="6" customWidth="1"/>
    <col min="2" max="2" width="5.42578125" style="6" customWidth="1"/>
    <col min="3" max="3" width="35.85546875" style="6" customWidth="1"/>
    <col min="4" max="4" width="5.85546875" style="27" customWidth="1"/>
    <col min="5" max="7" width="4.42578125" style="28" customWidth="1"/>
    <col min="8" max="22" width="6.42578125" style="7" customWidth="1"/>
    <col min="23" max="23" width="6.42578125" style="6" customWidth="1"/>
    <col min="24" max="27" width="6.42578125" style="6" hidden="1" customWidth="1"/>
    <col min="28" max="28" width="14.140625" style="6" customWidth="1"/>
    <col min="29" max="29" width="20.85546875" style="6" customWidth="1"/>
    <col min="30" max="30" width="30.85546875" style="6" customWidth="1"/>
    <col min="31" max="31" width="20.85546875" style="6" customWidth="1"/>
    <col min="32" max="32" width="30.85546875" style="6" customWidth="1"/>
    <col min="33" max="998" width="14.140625" style="6" hidden="1" customWidth="1"/>
    <col min="999" max="16384" width="10.85546875" style="6" hidden="1"/>
  </cols>
  <sheetData>
    <row r="1" spans="1:32" ht="18">
      <c r="A1" s="128" t="s">
        <v>257</v>
      </c>
      <c r="B1" s="128"/>
      <c r="C1" s="128"/>
      <c r="D1" s="128"/>
      <c r="E1" s="128"/>
      <c r="F1" s="128"/>
      <c r="G1" s="128"/>
      <c r="H1" s="129"/>
      <c r="I1" s="129"/>
      <c r="J1" s="129"/>
      <c r="K1" s="129"/>
      <c r="L1" s="129"/>
      <c r="M1" s="129"/>
      <c r="N1" s="129"/>
      <c r="O1" s="129"/>
      <c r="P1" s="129"/>
      <c r="Q1" s="129"/>
      <c r="R1" s="129"/>
      <c r="S1" s="129"/>
      <c r="T1" s="129"/>
      <c r="U1" s="129"/>
      <c r="V1" s="129"/>
      <c r="W1" s="129"/>
      <c r="X1" s="129"/>
      <c r="Y1" s="129"/>
      <c r="Z1" s="129"/>
      <c r="AA1" s="129"/>
    </row>
    <row r="2" spans="1:32" ht="18">
      <c r="A2" s="138" t="s">
        <v>263</v>
      </c>
      <c r="B2" s="138"/>
      <c r="C2" s="138"/>
      <c r="D2" s="138"/>
      <c r="E2" s="137">
        <f>COUNTIF(Synthèse!D9:D126,"C")/(COUNTIF(Synthèse!D9:D126,"C")+COUNTIF(Synthèse!D9:D126,"NC"))</f>
        <v>0.39743589743589741</v>
      </c>
      <c r="F2" s="137"/>
      <c r="G2" s="137"/>
      <c r="H2" s="59"/>
      <c r="I2" s="58"/>
      <c r="J2" s="58"/>
      <c r="K2" s="58"/>
      <c r="L2" s="58"/>
      <c r="M2" s="58"/>
      <c r="N2" s="58"/>
      <c r="O2" s="58"/>
      <c r="P2" s="58"/>
      <c r="Q2" s="58"/>
      <c r="R2" s="58"/>
      <c r="S2" s="58"/>
      <c r="T2" s="58"/>
      <c r="U2" s="58"/>
      <c r="V2" s="58"/>
      <c r="W2" s="58"/>
      <c r="X2" s="58"/>
      <c r="Y2" s="58"/>
      <c r="Z2" s="58"/>
      <c r="AA2" s="58"/>
      <c r="AC2" s="53" t="s">
        <v>258</v>
      </c>
      <c r="AD2" s="54"/>
      <c r="AE2" s="54"/>
      <c r="AF2" s="55"/>
    </row>
    <row r="3" spans="1:32" ht="18" customHeight="1">
      <c r="A3" s="139" t="s">
        <v>265</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C3" s="140" t="s">
        <v>275</v>
      </c>
      <c r="AD3" s="141"/>
      <c r="AE3" s="141"/>
      <c r="AF3" s="142"/>
    </row>
    <row r="4" spans="1:32" ht="179">
      <c r="A4" s="132" t="s">
        <v>37</v>
      </c>
      <c r="B4" s="132" t="s">
        <v>243</v>
      </c>
      <c r="C4" s="146" t="s">
        <v>246</v>
      </c>
      <c r="D4" s="132" t="s">
        <v>253</v>
      </c>
      <c r="E4" s="132" t="s">
        <v>256</v>
      </c>
      <c r="F4" s="132" t="s">
        <v>255</v>
      </c>
      <c r="G4" s="132" t="s">
        <v>254</v>
      </c>
      <c r="H4" s="42" t="str">
        <f>_xlfn.CONCAT(Périmètre!A10, " ", Périmètre!B10)</f>
        <v>P01 Accueil</v>
      </c>
      <c r="I4" s="43" t="str">
        <f>_xlfn.CONCAT(Périmètre!A11, " ", Périmètre!B11)</f>
        <v>P02 Contact</v>
      </c>
      <c r="J4" s="43" t="str">
        <f>_xlfn.CONCAT(Périmètre!A12, " ", Périmètre!B12)</f>
        <v>P03 Résultats d’une recherche</v>
      </c>
      <c r="K4" s="43" t="str">
        <f>_xlfn.CONCAT(Périmètre!A13, " ", Périmètre!B13)</f>
        <v>P04 Mentions légales</v>
      </c>
      <c r="L4" s="43" t="str">
        <f>_xlfn.CONCAT(Périmètre!A14, " ", Périmètre!B14)</f>
        <v>P05 Accessibilité</v>
      </c>
      <c r="M4" s="43" t="str">
        <f>_xlfn.CONCAT(Périmètre!A15, " ", Périmètre!B15)</f>
        <v>P06 Plan du site</v>
      </c>
      <c r="N4" s="43" t="str">
        <f>_xlfn.CONCAT(Périmètre!A16, " ", Périmètre!B16)</f>
        <v>P07 Formulaires de demande d’aide et justificatifs de paiement</v>
      </c>
      <c r="O4" s="43" t="str">
        <f>_xlfn.CONCAT(Périmètre!A17, " ", Périmètre!B17)</f>
        <v>P08 Actualités</v>
      </c>
      <c r="P4" s="43" t="str">
        <f>_xlfn.CONCAT(Périmètre!A18, " ", Périmètre!B18)</f>
        <v>P09 Les aides attribuées</v>
      </c>
      <c r="Q4" s="43" t="str">
        <f>_xlfn.CONCAT(Périmètre!A19, " ", Périmètre!B19)</f>
        <v>P10 Eau et biodiversité</v>
      </c>
      <c r="R4" s="43" t="str">
        <f>_xlfn.CONCAT(Périmètre!A20, " ", Périmètre!B20)</f>
        <v>P11 Les appels à projets de l’Agence de l’eau Seine-Normandie</v>
      </c>
      <c r="S4" s="43" t="str">
        <f>_xlfn.CONCAT(Périmètre!A21, " ", Périmètre!B21)</f>
        <v>P12 État des lieux du bassin de la Seine et des cours d’eau</v>
      </c>
      <c r="T4" s="43" t="str">
        <f>_xlfn.CONCAT(Périmètre!A22, " ", Périmètre!B22)</f>
        <v>P13 Communiqués de presse</v>
      </c>
      <c r="U4" s="43" t="str">
        <f>_xlfn.CONCAT(Périmètre!A23, " ", Périmètre!B23)</f>
        <v>P14 Campagnes de communication</v>
      </c>
      <c r="V4" s="43" t="str">
        <f>_xlfn.CONCAT(Périmètre!A24, " ", Périmètre!B24)</f>
        <v>P15 Forum des acteurs de l’eau</v>
      </c>
      <c r="W4" s="43" t="str">
        <f>_xlfn.CONCAT(Périmètre!A25, " ", Périmètre!B25)</f>
        <v>P16 Enseignants/Formateurs</v>
      </c>
      <c r="X4" s="43" t="e">
        <f>_xlfn.CONCAT(Périmètre!#REF!, " ", Périmètre!#REF!)</f>
        <v>#REF!</v>
      </c>
      <c r="Y4" s="43" t="e">
        <f>_xlfn.CONCAT(Périmètre!#REF!, " ", Périmètre!#REF!)</f>
        <v>#REF!</v>
      </c>
      <c r="Z4" s="43" t="e">
        <f>_xlfn.CONCAT(Périmètre!#REF!, " ", Périmètre!#REF!)</f>
        <v>#REF!</v>
      </c>
      <c r="AA4" s="44" t="e">
        <f>_xlfn.CONCAT(Périmètre!#REF!, " ", Périmètre!#REF!)</f>
        <v>#REF!</v>
      </c>
      <c r="AB4" s="39"/>
      <c r="AC4" s="143"/>
      <c r="AD4" s="144"/>
      <c r="AE4" s="144"/>
      <c r="AF4" s="145"/>
    </row>
    <row r="5" spans="1:32" s="1" customFormat="1">
      <c r="A5" s="132"/>
      <c r="B5" s="132"/>
      <c r="C5" s="146"/>
      <c r="D5" s="132"/>
      <c r="E5" s="132"/>
      <c r="F5" s="132"/>
      <c r="G5" s="132"/>
      <c r="H5" s="63">
        <f t="shared" ref="H5:AA5" si="0">SUM(COUNTIF(H9:H17,"C"),COUNTIF(H19:H20,"C"),COUNTIF(H22:H24,"C"),COUNTIF(H26:H38,"C"),COUNTIF(H40:H47,"C"),COUNTIF(H49:H50,"C"),COUNTIF(H52:H56,"C"),COUNTIF(H58:H67,"C"),COUNTIF(H69:H72,"C"),COUNTIF(H74:H87,"C"),COUNTIF(H89:H101,"C"),COUNTIF(H103:H113,"C"),COUNTIF(H115:H126,"C"),COUNTIF(H9:H17,"CT"),COUNTIF(H19:H20,"CT"),COUNTIF(H22:H24,"CT"),COUNTIF(H26:H38,"CT"),COUNTIF(H40:H47,"CT"),COUNTIF(H49:H50,"CT"),COUNTIF(H52:H56,"CT"),COUNTIF(H58:H67,"CT"),COUNTIF(H69:H72,"CT"),COUNTIF(H74:H87,"CT"),COUNTIF(H89:H101,"CT"),COUNTIF(H103:H113,"CT"),COUNTIF(H115:H126,"CT"))</f>
        <v>28</v>
      </c>
      <c r="I5" s="63">
        <f t="shared" si="0"/>
        <v>34</v>
      </c>
      <c r="J5" s="63">
        <f t="shared" si="0"/>
        <v>29</v>
      </c>
      <c r="K5" s="63">
        <f t="shared" si="0"/>
        <v>28</v>
      </c>
      <c r="L5" s="63">
        <f t="shared" si="0"/>
        <v>26</v>
      </c>
      <c r="M5" s="63">
        <f t="shared" si="0"/>
        <v>29</v>
      </c>
      <c r="N5" s="63">
        <f t="shared" si="0"/>
        <v>30</v>
      </c>
      <c r="O5" s="63">
        <f t="shared" si="0"/>
        <v>30</v>
      </c>
      <c r="P5" s="63">
        <f t="shared" si="0"/>
        <v>26</v>
      </c>
      <c r="Q5" s="63">
        <f t="shared" si="0"/>
        <v>29</v>
      </c>
      <c r="R5" s="63">
        <f t="shared" si="0"/>
        <v>29</v>
      </c>
      <c r="S5" s="63">
        <f t="shared" si="0"/>
        <v>28</v>
      </c>
      <c r="T5" s="63">
        <f t="shared" si="0"/>
        <v>29</v>
      </c>
      <c r="U5" s="63">
        <f t="shared" si="0"/>
        <v>30</v>
      </c>
      <c r="V5" s="63">
        <f t="shared" si="0"/>
        <v>30</v>
      </c>
      <c r="W5" s="63">
        <f t="shared" si="0"/>
        <v>28</v>
      </c>
      <c r="X5" s="63">
        <f t="shared" si="0"/>
        <v>0</v>
      </c>
      <c r="Y5" s="63">
        <f t="shared" si="0"/>
        <v>0</v>
      </c>
      <c r="Z5" s="63">
        <f t="shared" si="0"/>
        <v>0</v>
      </c>
      <c r="AA5" s="63">
        <f t="shared" si="0"/>
        <v>0</v>
      </c>
      <c r="AB5" s="64" t="s">
        <v>34</v>
      </c>
    </row>
    <row r="6" spans="1:32" s="1" customFormat="1">
      <c r="A6" s="132"/>
      <c r="B6" s="132"/>
      <c r="C6" s="146"/>
      <c r="D6" s="132"/>
      <c r="E6" s="132"/>
      <c r="F6" s="132"/>
      <c r="G6" s="132"/>
      <c r="H6" s="75">
        <f t="shared" ref="H6:AA6" si="1">SUM(COUNTIF(H9:H17,"NC"),COUNTIF(H19:H20,"NC"),COUNTIF(H22:H24,"NC"),COUNTIF(H26:H38,"NC"),COUNTIF(H40:H47,"NC"),COUNTIF(H49:H50,"NC"),COUNTIF(H52:H56,"NC"),COUNTIF(H58:H67,"NC"),COUNTIF(H69:H72,"NC"),COUNTIF(H74:H87,"NC"),COUNTIF(H89:H101,"NC"),COUNTIF(H103:H113,"NC"),COUNTIF(H115:H126,"NC"),COUNTIF(H9:H17,"NCT"),COUNTIF(H19:H20,"NCT"),COUNTIF(H22:H24,"NCT"),COUNTIF(H26:H38,"NCT"),COUNTIF(H40:H47,"NCT"),COUNTIF(H49:H50,"NCT"),COUNTIF(H52:H56,"NCT"),COUNTIF(H58:H67,"NCT"),COUNTIF(H69:H72,"NCT"),COUNTIF(H74:H87,"NCT"),COUNTIF(H89:H101,"NCT"),COUNTIF(H103:H113,"NCT"),COUNTIF(H115:H126,"NCT"))</f>
        <v>28</v>
      </c>
      <c r="I6" s="75">
        <f t="shared" si="1"/>
        <v>22</v>
      </c>
      <c r="J6" s="75">
        <f t="shared" si="1"/>
        <v>17</v>
      </c>
      <c r="K6" s="75">
        <f t="shared" si="1"/>
        <v>17</v>
      </c>
      <c r="L6" s="75">
        <f t="shared" si="1"/>
        <v>17</v>
      </c>
      <c r="M6" s="75">
        <f t="shared" si="1"/>
        <v>16</v>
      </c>
      <c r="N6" s="75">
        <f t="shared" si="1"/>
        <v>19</v>
      </c>
      <c r="O6" s="75">
        <f t="shared" si="1"/>
        <v>23</v>
      </c>
      <c r="P6" s="75">
        <f t="shared" si="1"/>
        <v>22</v>
      </c>
      <c r="Q6" s="75">
        <f t="shared" si="1"/>
        <v>25</v>
      </c>
      <c r="R6" s="75">
        <f t="shared" si="1"/>
        <v>22</v>
      </c>
      <c r="S6" s="75">
        <f t="shared" si="1"/>
        <v>24</v>
      </c>
      <c r="T6" s="75">
        <f t="shared" si="1"/>
        <v>17</v>
      </c>
      <c r="U6" s="75">
        <f t="shared" si="1"/>
        <v>25</v>
      </c>
      <c r="V6" s="75">
        <f t="shared" si="1"/>
        <v>19</v>
      </c>
      <c r="W6" s="75">
        <f t="shared" si="1"/>
        <v>17</v>
      </c>
      <c r="X6" s="75">
        <f t="shared" si="1"/>
        <v>0</v>
      </c>
      <c r="Y6" s="75">
        <f t="shared" si="1"/>
        <v>0</v>
      </c>
      <c r="Z6" s="75">
        <f t="shared" si="1"/>
        <v>0</v>
      </c>
      <c r="AA6" s="75">
        <f t="shared" si="1"/>
        <v>0</v>
      </c>
      <c r="AB6" s="76" t="s">
        <v>35</v>
      </c>
    </row>
    <row r="7" spans="1:32" s="1" customFormat="1">
      <c r="A7" s="132"/>
      <c r="B7" s="132"/>
      <c r="C7" s="146"/>
      <c r="D7" s="132"/>
      <c r="E7" s="132"/>
      <c r="F7" s="132"/>
      <c r="G7" s="132"/>
      <c r="H7" s="79">
        <f t="shared" ref="H7:AA7" si="2">SUM(COUNTIF(H9:H17,"NA"),COUNTIF(H19:H20,"NA"),COUNTIF(H22:H24,"NA"),COUNTIF(H26:H38,"NA"),COUNTIF(H40:H47,"NA"),COUNTIF(H49:H50,"NA"),COUNTIF(H52:H56,"NA"),COUNTIF(H58:H67,"NA"),COUNTIF(H69:H72,"NA"),COUNTIF(H74:H87,"NA"),COUNTIF(H89:H101,"NA"),COUNTIF(H103:H113,"NA"),COUNTIF(H115:H126,"NA"))</f>
        <v>50</v>
      </c>
      <c r="I7" s="79">
        <f t="shared" si="2"/>
        <v>50</v>
      </c>
      <c r="J7" s="79">
        <f t="shared" si="2"/>
        <v>60</v>
      </c>
      <c r="K7" s="79">
        <f t="shared" si="2"/>
        <v>61</v>
      </c>
      <c r="L7" s="79">
        <f t="shared" si="2"/>
        <v>63</v>
      </c>
      <c r="M7" s="79">
        <f t="shared" si="2"/>
        <v>61</v>
      </c>
      <c r="N7" s="79">
        <f t="shared" si="2"/>
        <v>57</v>
      </c>
      <c r="O7" s="79">
        <f t="shared" si="2"/>
        <v>53</v>
      </c>
      <c r="P7" s="79">
        <f t="shared" si="2"/>
        <v>58</v>
      </c>
      <c r="Q7" s="79">
        <f t="shared" si="2"/>
        <v>52</v>
      </c>
      <c r="R7" s="79">
        <f t="shared" si="2"/>
        <v>55</v>
      </c>
      <c r="S7" s="79">
        <f t="shared" si="2"/>
        <v>54</v>
      </c>
      <c r="T7" s="79">
        <f t="shared" si="2"/>
        <v>60</v>
      </c>
      <c r="U7" s="79">
        <f t="shared" si="2"/>
        <v>51</v>
      </c>
      <c r="V7" s="79">
        <f t="shared" si="2"/>
        <v>57</v>
      </c>
      <c r="W7" s="79">
        <f t="shared" si="2"/>
        <v>61</v>
      </c>
      <c r="X7" s="79">
        <f t="shared" si="2"/>
        <v>0</v>
      </c>
      <c r="Y7" s="79">
        <f t="shared" si="2"/>
        <v>0</v>
      </c>
      <c r="Z7" s="79">
        <f t="shared" si="2"/>
        <v>0</v>
      </c>
      <c r="AA7" s="79">
        <f t="shared" si="2"/>
        <v>0</v>
      </c>
      <c r="AB7" s="80" t="s">
        <v>36</v>
      </c>
    </row>
    <row r="8" spans="1:32" s="1" customFormat="1">
      <c r="A8" s="132"/>
      <c r="B8" s="132"/>
      <c r="C8" s="146"/>
      <c r="D8" s="132"/>
      <c r="E8" s="132"/>
      <c r="F8" s="132"/>
      <c r="G8" s="132"/>
      <c r="H8" s="46">
        <f t="shared" ref="H8:AA8" si="3">IF(AND(H5=0,H6=0),"NA",H5/(H5+H6))</f>
        <v>0.5</v>
      </c>
      <c r="I8" s="46">
        <f t="shared" si="3"/>
        <v>0.6071428571428571</v>
      </c>
      <c r="J8" s="46">
        <f t="shared" si="3"/>
        <v>0.63043478260869568</v>
      </c>
      <c r="K8" s="46">
        <f t="shared" si="3"/>
        <v>0.62222222222222223</v>
      </c>
      <c r="L8" s="46">
        <f t="shared" si="3"/>
        <v>0.60465116279069764</v>
      </c>
      <c r="M8" s="46">
        <f t="shared" si="3"/>
        <v>0.64444444444444449</v>
      </c>
      <c r="N8" s="46">
        <f t="shared" si="3"/>
        <v>0.61224489795918369</v>
      </c>
      <c r="O8" s="46">
        <f t="shared" si="3"/>
        <v>0.56603773584905659</v>
      </c>
      <c r="P8" s="46">
        <f t="shared" si="3"/>
        <v>0.54166666666666663</v>
      </c>
      <c r="Q8" s="46">
        <f t="shared" si="3"/>
        <v>0.53703703703703709</v>
      </c>
      <c r="R8" s="46">
        <f t="shared" si="3"/>
        <v>0.56862745098039214</v>
      </c>
      <c r="S8" s="46">
        <f t="shared" si="3"/>
        <v>0.53846153846153844</v>
      </c>
      <c r="T8" s="46">
        <f t="shared" si="3"/>
        <v>0.63043478260869568</v>
      </c>
      <c r="U8" s="46">
        <f t="shared" si="3"/>
        <v>0.54545454545454541</v>
      </c>
      <c r="V8" s="46">
        <f t="shared" si="3"/>
        <v>0.61224489795918369</v>
      </c>
      <c r="W8" s="46">
        <f t="shared" si="3"/>
        <v>0.62222222222222223</v>
      </c>
      <c r="X8" s="46" t="str">
        <f t="shared" si="3"/>
        <v>NA</v>
      </c>
      <c r="Y8" s="46" t="str">
        <f t="shared" si="3"/>
        <v>NA</v>
      </c>
      <c r="Z8" s="46" t="str">
        <f t="shared" si="3"/>
        <v>NA</v>
      </c>
      <c r="AA8" s="46" t="str">
        <f t="shared" si="3"/>
        <v>NA</v>
      </c>
      <c r="AB8" s="56" t="s">
        <v>264</v>
      </c>
      <c r="AC8" s="61" t="str">
        <f>ROUND(AVERAGEIF(Synthèse!H8:AA8,"&lt;&gt;NA")*100,1)&amp;"%"</f>
        <v>58,6%</v>
      </c>
    </row>
    <row r="9" spans="1:32" ht="30">
      <c r="A9" s="134" t="s">
        <v>22</v>
      </c>
      <c r="B9" s="40" t="s">
        <v>38</v>
      </c>
      <c r="C9" s="41" t="s">
        <v>39</v>
      </c>
      <c r="D9" s="34" t="str">
        <f t="shared" ref="D9:D17" si="4">IF(F9&gt;0,"NC",IF(E9&gt;0,"C",IF(G9&gt;0,"NA","NT")))</f>
        <v>NC</v>
      </c>
      <c r="E9" s="65">
        <f>COUNTIF(H9:AA9,"C")+COUNTIF(H9:AA9,"CT")</f>
        <v>8</v>
      </c>
      <c r="F9" s="69">
        <f t="shared" ref="F9:F17" si="5">COUNTIF(H9:AA9,"NC")+COUNTIF(H9:AA9,"NCT")</f>
        <v>1</v>
      </c>
      <c r="G9" s="71">
        <f t="shared" ref="G9:G17" si="6">COUNTIF(H9:AA9,"NA")</f>
        <v>7</v>
      </c>
      <c r="H9" s="12" t="str">
        <f>'P01'!$D4</f>
        <v>NC</v>
      </c>
      <c r="I9" s="12" t="str">
        <f>IF('P02'!$D4="NT","NT",IF($H$9="NCT","NC",IF('P02'!$D4="NC","NC",IF($H$9="CT","C",'P02'!$D4))))</f>
        <v>NA</v>
      </c>
      <c r="J9" s="12" t="str">
        <f>IF('P03'!$D4="NT","NT",IF($H$9="NCT","NC",IF('P03'!$D4="NC","NC",IF($H$9="CT","C",'P03'!$D4))))</f>
        <v>NA</v>
      </c>
      <c r="K9" s="12" t="str">
        <f>IF('P04'!$D4="NT","NT",IF($H$9="NCT","NC",IF('P04'!$D4="NC","NC",IF($H$9="CT","C",'P04'!$D4))))</f>
        <v>NA</v>
      </c>
      <c r="L9" s="12" t="str">
        <f>IF('P05'!$D4="NT","NT",IF($H$9="NCT","NC",IF('P05'!$D4="NC","NC",IF($H$9="CT","C",'P05'!$D4))))</f>
        <v>NA</v>
      </c>
      <c r="M9" s="12" t="str">
        <f>IF('P06'!$D4="NT","NT",IF($H$9="NCT","NC",IF('P06'!$D4="NC","NC",IF($H$9="CT","C",'P06'!$D4))))</f>
        <v>NA</v>
      </c>
      <c r="N9" s="12" t="str">
        <f>IF('P07'!$D4="NT","NT",IF($H$9="NCT","NC",IF('P07'!$D4="NC","NC",IF($H$9="CT","C",'P07'!$D4))))</f>
        <v>C</v>
      </c>
      <c r="O9" s="12" t="str">
        <f>IF('P08'!$D4="NT","NT",IF($H$9="NCT","NC",IF('P08'!$D4="NC","NC",IF($H$9="CT","C",'P08'!$D4))))</f>
        <v>C</v>
      </c>
      <c r="P9" s="12" t="str">
        <f>IF('P09'!$D4="NT","NT",IF($H$9="NCT","NC",IF('P09'!$D4="NC","NC",IF($H$9="CT","C",'P09'!$D4))))</f>
        <v>NA</v>
      </c>
      <c r="Q9" s="12" t="str">
        <f>IF('P10'!$D4="NT","NT",IF($H$9="NCT","NC",IF('P10'!$D4="NC","NC",IF($H$9="CT","C",'P10'!$D4))))</f>
        <v>C</v>
      </c>
      <c r="R9" s="12" t="str">
        <f>IF('P11'!$D4="NT","NT",IF($H$9="NCT","NC",IF('P11'!$D4="NC","NC",IF($H$9="CT","C",'P11'!$D4))))</f>
        <v>C</v>
      </c>
      <c r="S9" s="12" t="str">
        <f>IF('P12'!$D4="NT","NT",IF($H$9="NCT","NC",IF('P12'!$D4="NC","NC",IF($H$9="CT","C",'P12'!$D4))))</f>
        <v>C</v>
      </c>
      <c r="T9" s="12" t="str">
        <f>IF('P13'!$D4="NT","NT",IF($H$9="NCT","NC",IF('P13'!$D4="NC","NC",IF($H$9="CT","C",'P13'!$D4))))</f>
        <v>NA</v>
      </c>
      <c r="U9" s="12" t="str">
        <f>IF('P14'!$D4="NT","NT",IF($H$9="NCT","NC",IF('P14'!$D4="NC","NC",IF($H$9="CT","C",'P14'!$D4))))</f>
        <v>C</v>
      </c>
      <c r="V9" s="12" t="str">
        <f>IF('P15'!$D4="NT","NT",IF($H$9="NCT","NC",IF('P15'!$D4="NC","NC",IF($H$9="CT","C",'P15'!$D4))))</f>
        <v>C</v>
      </c>
      <c r="W9" s="12" t="str">
        <f>IF('P16'!$D4="NT","NT",IF($H$9="NCT","NC",IF('P16'!$D4="NC","NC",IF($H$9="CT","C",'P16'!$D4))))</f>
        <v>C</v>
      </c>
      <c r="X9" s="12" t="e">
        <f>IF(#REF!="NT","NT",IF($H$9="NCT","NC",IF(#REF!="NC","NC",IF($H$9="CT","C",#REF!))))</f>
        <v>#REF!</v>
      </c>
      <c r="Y9" s="12" t="e">
        <f>IF(#REF!="NT","NT",IF($H$9="NCT","NC",IF(#REF!="NC","NC",IF($H$9="CT","C",#REF!))))</f>
        <v>#REF!</v>
      </c>
      <c r="Z9" s="12" t="e">
        <f>IF(#REF!="NT","NT",IF($H$9="NCT","NC",IF(#REF!="NC","NC",IF($H$9="CT","C",#REF!))))</f>
        <v>#REF!</v>
      </c>
      <c r="AA9" s="12" t="e">
        <f>IF(#REF!="NT","NT",IF($H$9="NCT","NC",IF(#REF!="NC","NC",IF($H$9="CT","C",#REF!))))</f>
        <v>#REF!</v>
      </c>
      <c r="AB9" s="39"/>
      <c r="AC9" s="1"/>
      <c r="AD9" s="1"/>
      <c r="AE9" s="1"/>
      <c r="AF9" s="1"/>
    </row>
    <row r="10" spans="1:32" ht="45">
      <c r="A10" s="134"/>
      <c r="B10" s="34" t="s">
        <v>40</v>
      </c>
      <c r="C10" s="35" t="s">
        <v>41</v>
      </c>
      <c r="D10" s="34" t="str">
        <f t="shared" si="4"/>
        <v>NC</v>
      </c>
      <c r="E10" s="65">
        <f t="shared" ref="E10:E17" si="7">COUNTIF(H10:AA10,"C")+COUNTIF(H10:AA10,"CT")</f>
        <v>0</v>
      </c>
      <c r="F10" s="69">
        <f t="shared" si="5"/>
        <v>16</v>
      </c>
      <c r="G10" s="72">
        <f t="shared" si="6"/>
        <v>0</v>
      </c>
      <c r="H10" s="12" t="str">
        <f>'P01'!$D5</f>
        <v>NCT</v>
      </c>
      <c r="I10" s="12" t="str">
        <f>IF('P02'!$D5="NT","NT",IF($H$10="NCT","NC",IF('P02'!$D5="NC","NC",IF($H$10="CT","C",'P02'!$D5))))</f>
        <v>NC</v>
      </c>
      <c r="J10" s="12" t="str">
        <f>IF('P03'!$D5="NT","NT",IF($H$10="NCT","NC",IF('P03'!$D5="NC","NC",IF($H$10="CT","C",'P03'!$D5))))</f>
        <v>NC</v>
      </c>
      <c r="K10" s="12" t="str">
        <f>IF('P04'!$D5="NT","NT",IF($H$10="NCT","NC",IF('P04'!$D5="NC","NC",IF($H$10="CT","C",'P04'!$D5))))</f>
        <v>NC</v>
      </c>
      <c r="L10" s="12" t="str">
        <f>IF('P05'!$D5="NT","NT",IF($H$10="NCT","NC",IF('P05'!$D5="NC","NC",IF($H$10="CT","C",'P05'!$D5))))</f>
        <v>NC</v>
      </c>
      <c r="M10" s="12" t="str">
        <f>IF('P06'!$D5="NT","NT",IF($H$10="NCT","NC",IF('P06'!$D5="NC","NC",IF($H$10="CT","C",'P06'!$D5))))</f>
        <v>NC</v>
      </c>
      <c r="N10" s="12" t="str">
        <f>IF('P07'!$D5="NT","NT",IF($H$10="NCT","NC",IF('P07'!$D5="NC","NC",IF($H$10="CT","C",'P07'!$D5))))</f>
        <v>NC</v>
      </c>
      <c r="O10" s="12" t="str">
        <f>IF('P08'!$D5="NT","NT",IF($H$10="NCT","NC",IF('P08'!$D5="NC","NC",IF($H$10="CT","C",'P08'!$D5))))</f>
        <v>NC</v>
      </c>
      <c r="P10" s="12" t="str">
        <f>IF('P09'!$D5="NT","NT",IF($H$10="NCT","NC",IF('P09'!$D5="NC","NC",IF($H$10="CT","C",'P09'!$D5))))</f>
        <v>NC</v>
      </c>
      <c r="Q10" s="12" t="str">
        <f>IF('P10'!$D5="NT","NT",IF($H$10="NCT","NC",IF('P10'!$D5="NC","NC",IF($H$10="CT","C",'P10'!$D5))))</f>
        <v>NC</v>
      </c>
      <c r="R10" s="12" t="str">
        <f>IF('P11'!$D5="NT","NT",IF($H$10="NCT","NC",IF('P11'!$D5="NC","NC",IF($H$10="CT","C",'P11'!$D5))))</f>
        <v>NC</v>
      </c>
      <c r="S10" s="12" t="str">
        <f>IF('P12'!$D5="NT","NT",IF($H$10="NCT","NC",IF('P12'!$D5="NC","NC",IF($H$10="CT","C",'P12'!$D5))))</f>
        <v>NC</v>
      </c>
      <c r="T10" s="12" t="str">
        <f>IF('P13'!$D5="NT","NT",IF($H$10="NCT","NC",IF('P13'!$D5="NC","NC",IF($H$10="CT","C",'P13'!$D5))))</f>
        <v>NC</v>
      </c>
      <c r="U10" s="12" t="str">
        <f>IF('P14'!$D5="NT","NT",IF($H$10="NCT","NC",IF('P14'!$D5="NC","NC",IF($H$10="CT","C",'P14'!$D5))))</f>
        <v>NC</v>
      </c>
      <c r="V10" s="12" t="str">
        <f>IF('P15'!$D5="NT","NT",IF($H$10="NCT","NC",IF('P15'!$D5="NC","NC",IF($H$10="CT","C",'P15'!$D5))))</f>
        <v>NC</v>
      </c>
      <c r="W10" s="12" t="str">
        <f>IF('P16'!$D5="NT","NT",IF($H$10="NCT","NC",IF('P16'!$D5="NC","NC",IF($H$10="CT","C",'P16'!$D5))))</f>
        <v>NC</v>
      </c>
      <c r="X10" s="12" t="e">
        <f>IF(#REF!="NT","NT",IF($H$10="NCT","NC",IF(#REF!="NC","NC",IF($H$10="CT","C",#REF!))))</f>
        <v>#REF!</v>
      </c>
      <c r="Y10" s="12" t="e">
        <f>IF(#REF!="NT","NT",IF($H$10="NCT","NC",IF(#REF!="NC","NC",IF($H$10="CT","C",#REF!))))</f>
        <v>#REF!</v>
      </c>
      <c r="Z10" s="12" t="e">
        <f>IF(#REF!="NT","NT",IF($H$10="NCT","NC",IF(#REF!="NC","NC",IF($H$10="CT","C",#REF!))))</f>
        <v>#REF!</v>
      </c>
      <c r="AA10" s="12" t="e">
        <f>IF(#REF!="NT","NT",IF($H$10="NCT","NC",IF(#REF!="NC","NC",IF($H$10="CT","C",#REF!))))</f>
        <v>#REF!</v>
      </c>
      <c r="AB10" s="39"/>
      <c r="AC10" s="1"/>
      <c r="AD10" s="1"/>
      <c r="AE10" s="1"/>
      <c r="AF10" s="1"/>
    </row>
    <row r="11" spans="1:32" ht="45">
      <c r="A11" s="134"/>
      <c r="B11" s="34" t="s">
        <v>42</v>
      </c>
      <c r="C11" s="35" t="s">
        <v>43</v>
      </c>
      <c r="D11" s="34" t="str">
        <f t="shared" si="4"/>
        <v>NC</v>
      </c>
      <c r="E11" s="65">
        <f t="shared" si="7"/>
        <v>3</v>
      </c>
      <c r="F11" s="69">
        <f t="shared" si="5"/>
        <v>5</v>
      </c>
      <c r="G11" s="72">
        <f t="shared" si="6"/>
        <v>8</v>
      </c>
      <c r="H11" s="12" t="str">
        <f>'P01'!$D6</f>
        <v>NA</v>
      </c>
      <c r="I11" s="12" t="str">
        <f>IF('P02'!$D6="NT","NT",IF($H$11="NCT","NC",IF('P02'!$D6="NC","NC",IF($H$11="CT","C",'P02'!$D6))))</f>
        <v>NA</v>
      </c>
      <c r="J11" s="12" t="str">
        <f>IF('P03'!$D6="NT","NT",IF($H$11="NCT","NC",IF('P03'!$D6="NC","NC",IF($H$11="CT","C",'P03'!$D6))))</f>
        <v>NA</v>
      </c>
      <c r="K11" s="12" t="str">
        <f>IF('P04'!$D6="NT","NT",IF($H$11="NCT","NC",IF('P04'!$D6="NC","NC",IF($H$11="CT","C",'P04'!$D6))))</f>
        <v>NA</v>
      </c>
      <c r="L11" s="12" t="str">
        <f>IF('P05'!$D6="NT","NT",IF($H$11="NCT","NC",IF('P05'!$D6="NC","NC",IF($H$11="CT","C",'P05'!$D6))))</f>
        <v>NA</v>
      </c>
      <c r="M11" s="12" t="str">
        <f>IF('P06'!$D6="NT","NT",IF($H$11="NCT","NC",IF('P06'!$D6="NC","NC",IF($H$11="CT","C",'P06'!$D6))))</f>
        <v>NA</v>
      </c>
      <c r="N11" s="12" t="str">
        <f>IF('P07'!$D6="NT","NT",IF($H$11="NCT","NC",IF('P07'!$D6="NC","NC",IF($H$11="CT","C",'P07'!$D6))))</f>
        <v>NC</v>
      </c>
      <c r="O11" s="12" t="str">
        <f>IF('P08'!$D6="NT","NT",IF($H$11="NCT","NC",IF('P08'!$D6="NC","NC",IF($H$11="CT","C",'P08'!$D6))))</f>
        <v>NC</v>
      </c>
      <c r="P11" s="12" t="str">
        <f>IF('P09'!$D6="NT","NT",IF($H$11="NCT","NC",IF('P09'!$D6="NC","NC",IF($H$11="CT","C",'P09'!$D6))))</f>
        <v>NA</v>
      </c>
      <c r="Q11" s="12" t="str">
        <f>IF('P10'!$D6="NT","NT",IF($H$11="NCT","NC",IF('P10'!$D6="NC","NC",IF($H$11="CT","C",'P10'!$D6))))</f>
        <v>C</v>
      </c>
      <c r="R11" s="12" t="str">
        <f>IF('P11'!$D6="NT","NT",IF($H$11="NCT","NC",IF('P11'!$D6="NC","NC",IF($H$11="CT","C",'P11'!$D6))))</f>
        <v>NC</v>
      </c>
      <c r="S11" s="12" t="str">
        <f>IF('P12'!$D6="NT","NT",IF($H$11="NCT","NC",IF('P12'!$D6="NC","NC",IF($H$11="CT","C",'P12'!$D6))))</f>
        <v>NC</v>
      </c>
      <c r="T11" s="12" t="str">
        <f>IF('P13'!$D6="NT","NT",IF($H$11="NCT","NC",IF('P13'!$D6="NC","NC",IF($H$11="CT","C",'P13'!$D6))))</f>
        <v>NA</v>
      </c>
      <c r="U11" s="12" t="str">
        <f>IF('P14'!$D6="NT","NT",IF($H$11="NCT","NC",IF('P14'!$D6="NC","NC",IF($H$11="CT","C",'P14'!$D6))))</f>
        <v>C</v>
      </c>
      <c r="V11" s="12" t="str">
        <f>IF('P15'!$D6="NT","NT",IF($H$11="NCT","NC",IF('P15'!$D6="NC","NC",IF($H$11="CT","C",'P15'!$D6))))</f>
        <v>NC</v>
      </c>
      <c r="W11" s="12" t="str">
        <f>IF('P16'!$D6="NT","NT",IF($H$11="NCT","NC",IF('P16'!$D6="NC","NC",IF($H$11="CT","C",'P16'!$D6))))</f>
        <v>C</v>
      </c>
      <c r="X11" s="12" t="e">
        <f>IF(#REF!="NT","NT",IF($H$11="NCT","NC",IF(#REF!="NC","NC",IF($H$11="CT","C",#REF!))))</f>
        <v>#REF!</v>
      </c>
      <c r="Y11" s="12" t="e">
        <f>IF(#REF!="NT","NT",IF($H$11="NCT","NC",IF(#REF!="NC","NC",IF($H$11="CT","C",#REF!))))</f>
        <v>#REF!</v>
      </c>
      <c r="Z11" s="12" t="e">
        <f>IF(#REF!="NT","NT",IF($H$11="NCT","NC",IF(#REF!="NC","NC",IF($H$11="CT","C",#REF!))))</f>
        <v>#REF!</v>
      </c>
      <c r="AA11" s="12" t="e">
        <f>IF(#REF!="NT","NT",IF($H$11="NCT","NC",IF(#REF!="NC","NC",IF($H$11="CT","C",#REF!))))</f>
        <v>#REF!</v>
      </c>
      <c r="AB11" s="39"/>
      <c r="AC11" s="1"/>
      <c r="AD11" s="1"/>
      <c r="AE11" s="1"/>
      <c r="AF11" s="1"/>
    </row>
    <row r="12" spans="1:32" ht="60">
      <c r="A12" s="134"/>
      <c r="B12" s="34" t="s">
        <v>44</v>
      </c>
      <c r="C12" s="35" t="s">
        <v>45</v>
      </c>
      <c r="D12" s="34" t="str">
        <f t="shared" si="4"/>
        <v>NA</v>
      </c>
      <c r="E12" s="65">
        <f t="shared" si="7"/>
        <v>0</v>
      </c>
      <c r="F12" s="69">
        <f t="shared" si="5"/>
        <v>0</v>
      </c>
      <c r="G12" s="72">
        <f t="shared" si="6"/>
        <v>16</v>
      </c>
      <c r="H12" s="12" t="str">
        <f>'P01'!$D7</f>
        <v>NA</v>
      </c>
      <c r="I12" s="12" t="str">
        <f>IF('P02'!$D7="NT","NT",IF($H$12="NCT","NC",IF('P02'!$D7="NC","NC",IF($H$12="CT","C",'P02'!$D7))))</f>
        <v>NA</v>
      </c>
      <c r="J12" s="12" t="str">
        <f>IF('P03'!$D7="NT","NT",IF($H$12="NCT","NC",IF('P03'!$D7="NC","NC",IF($H$12="CT","C",'P03'!$D7))))</f>
        <v>NA</v>
      </c>
      <c r="K12" s="12" t="str">
        <f>IF('P04'!$D7="NT","NT",IF($H$12="NCT","NC",IF('P04'!$D7="NC","NC",IF($H$12="CT","C",'P04'!$D7))))</f>
        <v>NA</v>
      </c>
      <c r="L12" s="12" t="str">
        <f>IF('P05'!$D7="NT","NT",IF($H$12="NCT","NC",IF('P05'!$D7="NC","NC",IF($H$12="CT","C",'P05'!$D7))))</f>
        <v>NA</v>
      </c>
      <c r="M12" s="12" t="str">
        <f>IF('P06'!$D7="NT","NT",IF($H$12="NCT","NC",IF('P06'!$D7="NC","NC",IF($H$12="CT","C",'P06'!$D7))))</f>
        <v>NA</v>
      </c>
      <c r="N12" s="12" t="str">
        <f>IF('P07'!$D7="NT","NT",IF($H$12="NCT","NC",IF('P07'!$D7="NC","NC",IF($H$12="CT","C",'P07'!$D7))))</f>
        <v>NA</v>
      </c>
      <c r="O12" s="12" t="str">
        <f>IF('P08'!$D7="NT","NT",IF($H$12="NCT","NC",IF('P08'!$D7="NC","NC",IF($H$12="CT","C",'P08'!$D7))))</f>
        <v>NA</v>
      </c>
      <c r="P12" s="12" t="str">
        <f>IF('P09'!$D7="NT","NT",IF($H$12="NCT","NC",IF('P09'!$D7="NC","NC",IF($H$12="CT","C",'P09'!$D7))))</f>
        <v>NA</v>
      </c>
      <c r="Q12" s="12" t="str">
        <f>IF('P10'!$D7="NT","NT",IF($H$12="NCT","NC",IF('P10'!$D7="NC","NC",IF($H$12="CT","C",'P10'!$D7))))</f>
        <v>NA</v>
      </c>
      <c r="R12" s="12" t="str">
        <f>IF('P11'!$D7="NT","NT",IF($H$12="NCT","NC",IF('P11'!$D7="NC","NC",IF($H$12="CT","C",'P11'!$D7))))</f>
        <v>NA</v>
      </c>
      <c r="S12" s="12" t="str">
        <f>IF('P12'!$D7="NT","NT",IF($H$12="NCT","NC",IF('P12'!$D7="NC","NC",IF($H$12="CT","C",'P12'!$D7))))</f>
        <v>NA</v>
      </c>
      <c r="T12" s="12" t="str">
        <f>IF('P13'!$D7="NT","NT",IF($H$12="NCT","NC",IF('P13'!$D7="NC","NC",IF($H$12="CT","C",'P13'!$D7))))</f>
        <v>NA</v>
      </c>
      <c r="U12" s="12" t="str">
        <f>IF('P14'!$D7="NT","NT",IF($H$12="NCT","NC",IF('P14'!$D7="NC","NC",IF($H$12="CT","C",'P14'!$D7))))</f>
        <v>NA</v>
      </c>
      <c r="V12" s="12" t="str">
        <f>IF('P15'!$D7="NT","NT",IF($H$12="NCT","NC",IF('P15'!$D7="NC","NC",IF($H$12="CT","C",'P15'!$D7))))</f>
        <v>NA</v>
      </c>
      <c r="W12" s="12" t="str">
        <f>IF('P16'!$D7="NT","NT",IF($H$12="NCT","NC",IF('P16'!$D7="NC","NC",IF($H$12="CT","C",'P16'!$D7))))</f>
        <v>NA</v>
      </c>
      <c r="X12" s="12" t="e">
        <f>IF(#REF!="NT","NT",IF($H$12="NCT","NC",IF(#REF!="NC","NC",IF($H$12="CT","C",#REF!))))</f>
        <v>#REF!</v>
      </c>
      <c r="Y12" s="12" t="e">
        <f>IF(#REF!="NT","NT",IF($H$12="NCT","NC",IF(#REF!="NC","NC",IF($H$12="CT","C",#REF!))))</f>
        <v>#REF!</v>
      </c>
      <c r="Z12" s="12" t="e">
        <f>IF(#REF!="NT","NT",IF($H$12="NCT","NC",IF(#REF!="NC","NC",IF($H$12="CT","C",#REF!))))</f>
        <v>#REF!</v>
      </c>
      <c r="AA12" s="12" t="e">
        <f>IF(#REF!="NT","NT",IF($H$12="NCT","NC",IF(#REF!="NC","NC",IF($H$12="CT","C",#REF!))))</f>
        <v>#REF!</v>
      </c>
      <c r="AB12" s="39"/>
      <c r="AC12" s="1"/>
      <c r="AD12" s="1"/>
      <c r="AE12" s="1"/>
      <c r="AF12" s="1"/>
    </row>
    <row r="13" spans="1:32" ht="45">
      <c r="A13" s="134"/>
      <c r="B13" s="34" t="s">
        <v>46</v>
      </c>
      <c r="C13" s="35" t="s">
        <v>47</v>
      </c>
      <c r="D13" s="34" t="str">
        <f t="shared" si="4"/>
        <v>NA</v>
      </c>
      <c r="E13" s="65">
        <f t="shared" si="7"/>
        <v>0</v>
      </c>
      <c r="F13" s="69">
        <f t="shared" si="5"/>
        <v>0</v>
      </c>
      <c r="G13" s="72">
        <f t="shared" si="6"/>
        <v>16</v>
      </c>
      <c r="H13" s="12" t="str">
        <f>'P01'!$D8</f>
        <v>NA</v>
      </c>
      <c r="I13" s="12" t="str">
        <f>IF('P02'!$D8="NT","NT",IF($H$13="NCT","NC",IF('P02'!$D8="NC","NC",IF($H$13="CT","C",'P02'!$D8))))</f>
        <v>NA</v>
      </c>
      <c r="J13" s="12" t="str">
        <f>IF('P03'!$D8="NT","NT",IF($H$13="NCT","NC",IF('P03'!$D8="NC","NC",IF($H$13="CT","C",'P03'!$D8))))</f>
        <v>NA</v>
      </c>
      <c r="K13" s="12" t="str">
        <f>IF('P04'!$D8="NT","NT",IF($H$13="NCT","NC",IF('P04'!$D8="NC","NC",IF($H$13="CT","C",'P04'!$D8))))</f>
        <v>NA</v>
      </c>
      <c r="L13" s="12" t="str">
        <f>IF('P05'!$D8="NT","NT",IF($H$13="NCT","NC",IF('P05'!$D8="NC","NC",IF($H$13="CT","C",'P05'!$D8))))</f>
        <v>NA</v>
      </c>
      <c r="M13" s="12" t="str">
        <f>IF('P06'!$D8="NT","NT",IF($H$13="NCT","NC",IF('P06'!$D8="NC","NC",IF($H$13="CT","C",'P06'!$D8))))</f>
        <v>NA</v>
      </c>
      <c r="N13" s="12" t="str">
        <f>IF('P07'!$D8="NT","NT",IF($H$13="NCT","NC",IF('P07'!$D8="NC","NC",IF($H$13="CT","C",'P07'!$D8))))</f>
        <v>NA</v>
      </c>
      <c r="O13" s="12" t="str">
        <f>IF('P08'!$D8="NT","NT",IF($H$13="NCT","NC",IF('P08'!$D8="NC","NC",IF($H$13="CT","C",'P08'!$D8))))</f>
        <v>NA</v>
      </c>
      <c r="P13" s="12" t="str">
        <f>IF('P09'!$D8="NT","NT",IF($H$13="NCT","NC",IF('P09'!$D8="NC","NC",IF($H$13="CT","C",'P09'!$D8))))</f>
        <v>NA</v>
      </c>
      <c r="Q13" s="12" t="str">
        <f>IF('P10'!$D8="NT","NT",IF($H$13="NCT","NC",IF('P10'!$D8="NC","NC",IF($H$13="CT","C",'P10'!$D8))))</f>
        <v>NA</v>
      </c>
      <c r="R13" s="12" t="str">
        <f>IF('P11'!$D8="NT","NT",IF($H$13="NCT","NC",IF('P11'!$D8="NC","NC",IF($H$13="CT","C",'P11'!$D8))))</f>
        <v>NA</v>
      </c>
      <c r="S13" s="12" t="str">
        <f>IF('P12'!$D8="NT","NT",IF($H$13="NCT","NC",IF('P12'!$D8="NC","NC",IF($H$13="CT","C",'P12'!$D8))))</f>
        <v>NA</v>
      </c>
      <c r="T13" s="12" t="str">
        <f>IF('P13'!$D8="NT","NT",IF($H$13="NCT","NC",IF('P13'!$D8="NC","NC",IF($H$13="CT","C",'P13'!$D8))))</f>
        <v>NA</v>
      </c>
      <c r="U13" s="12" t="str">
        <f>IF('P14'!$D8="NT","NT",IF($H$13="NCT","NC",IF('P14'!$D8="NC","NC",IF($H$13="CT","C",'P14'!$D8))))</f>
        <v>NA</v>
      </c>
      <c r="V13" s="12" t="str">
        <f>IF('P15'!$D8="NT","NT",IF($H$13="NCT","NC",IF('P15'!$D8="NC","NC",IF($H$13="CT","C",'P15'!$D8))))</f>
        <v>NA</v>
      </c>
      <c r="W13" s="12" t="str">
        <f>IF('P16'!$D8="NT","NT",IF($H$13="NCT","NC",IF('P16'!$D8="NC","NC",IF($H$13="CT","C",'P16'!$D8))))</f>
        <v>NA</v>
      </c>
      <c r="X13" s="12" t="e">
        <f>IF(#REF!="NT","NT",IF($H$13="NCT","NC",IF(#REF!="NC","NC",IF($H$13="CT","C",#REF!))))</f>
        <v>#REF!</v>
      </c>
      <c r="Y13" s="12" t="e">
        <f>IF(#REF!="NT","NT",IF($H$13="NCT","NC",IF(#REF!="NC","NC",IF($H$13="CT","C",#REF!))))</f>
        <v>#REF!</v>
      </c>
      <c r="Z13" s="12" t="e">
        <f>IF(#REF!="NT","NT",IF($H$13="NCT","NC",IF(#REF!="NC","NC",IF($H$13="CT","C",#REF!))))</f>
        <v>#REF!</v>
      </c>
      <c r="AA13" s="12" t="e">
        <f>IF(#REF!="NT","NT",IF($H$13="NCT","NC",IF(#REF!="NC","NC",IF($H$13="CT","C",#REF!))))</f>
        <v>#REF!</v>
      </c>
      <c r="AB13" s="39"/>
      <c r="AC13" s="1"/>
      <c r="AD13" s="1"/>
      <c r="AE13" s="1"/>
      <c r="AF13" s="1"/>
    </row>
    <row r="14" spans="1:32" ht="30">
      <c r="A14" s="134"/>
      <c r="B14" s="34" t="s">
        <v>48</v>
      </c>
      <c r="C14" s="35" t="s">
        <v>49</v>
      </c>
      <c r="D14" s="34" t="str">
        <f t="shared" si="4"/>
        <v>NC</v>
      </c>
      <c r="E14" s="65">
        <f t="shared" si="7"/>
        <v>0</v>
      </c>
      <c r="F14" s="69">
        <f t="shared" si="5"/>
        <v>1</v>
      </c>
      <c r="G14" s="72">
        <f t="shared" si="6"/>
        <v>15</v>
      </c>
      <c r="H14" s="12" t="str">
        <f>'P01'!$D9</f>
        <v>NA</v>
      </c>
      <c r="I14" s="12" t="str">
        <f>IF('P02'!$D9="NT","NT",IF($H$14="NCT","NC",IF('P02'!$D9="NC","NC",IF($H$14="CT","C",'P02'!$D9))))</f>
        <v>NA</v>
      </c>
      <c r="J14" s="12" t="str">
        <f>IF('P03'!$D9="NT","NT",IF($H$14="NCT","NC",IF('P03'!$D9="NC","NC",IF($H$14="CT","C",'P03'!$D9))))</f>
        <v>NA</v>
      </c>
      <c r="K14" s="12" t="str">
        <f>IF('P04'!$D9="NT","NT",IF($H$14="NCT","NC",IF('P04'!$D9="NC","NC",IF($H$14="CT","C",'P04'!$D9))))</f>
        <v>NA</v>
      </c>
      <c r="L14" s="12" t="str">
        <f>IF('P05'!$D9="NT","NT",IF($H$14="NCT","NC",IF('P05'!$D9="NC","NC",IF($H$14="CT","C",'P05'!$D9))))</f>
        <v>NA</v>
      </c>
      <c r="M14" s="12" t="str">
        <f>IF('P06'!$D9="NT","NT",IF($H$14="NCT","NC",IF('P06'!$D9="NC","NC",IF($H$14="CT","C",'P06'!$D9))))</f>
        <v>NA</v>
      </c>
      <c r="N14" s="12" t="str">
        <f>IF('P07'!$D9="NT","NT",IF($H$14="NCT","NC",IF('P07'!$D9="NC","NC",IF($H$14="CT","C",'P07'!$D9))))</f>
        <v>NA</v>
      </c>
      <c r="O14" s="12" t="str">
        <f>IF('P08'!$D9="NT","NT",IF($H$14="NCT","NC",IF('P08'!$D9="NC","NC",IF($H$14="CT","C",'P08'!$D9))))</f>
        <v>NA</v>
      </c>
      <c r="P14" s="12" t="str">
        <f>IF('P09'!$D9="NT","NT",IF($H$14="NCT","NC",IF('P09'!$D9="NC","NC",IF($H$14="CT","C",'P09'!$D9))))</f>
        <v>NA</v>
      </c>
      <c r="Q14" s="12" t="str">
        <f>IF('P10'!$D9="NT","NT",IF($H$14="NCT","NC",IF('P10'!$D9="NC","NC",IF($H$14="CT","C",'P10'!$D9))))</f>
        <v>NA</v>
      </c>
      <c r="R14" s="12" t="str">
        <f>IF('P11'!$D9="NT","NT",IF($H$14="NCT","NC",IF('P11'!$D9="NC","NC",IF($H$14="CT","C",'P11'!$D9))))</f>
        <v>NA</v>
      </c>
      <c r="S14" s="12" t="str">
        <f>IF('P12'!$D9="NT","NT",IF($H$14="NCT","NC",IF('P12'!$D9="NC","NC",IF($H$14="CT","C",'P12'!$D9))))</f>
        <v>NC</v>
      </c>
      <c r="T14" s="12" t="str">
        <f>IF('P13'!$D9="NT","NT",IF($H$14="NCT","NC",IF('P13'!$D9="NC","NC",IF($H$14="CT","C",'P13'!$D9))))</f>
        <v>NA</v>
      </c>
      <c r="U14" s="12" t="str">
        <f>IF('P14'!$D9="NT","NT",IF($H$14="NCT","NC",IF('P14'!$D9="NC","NC",IF($H$14="CT","C",'P14'!$D9))))</f>
        <v>NA</v>
      </c>
      <c r="V14" s="12" t="str">
        <f>IF('P15'!$D9="NT","NT",IF($H$14="NCT","NC",IF('P15'!$D9="NC","NC",IF($H$14="CT","C",'P15'!$D9))))</f>
        <v>NA</v>
      </c>
      <c r="W14" s="12" t="str">
        <f>IF('P16'!$D9="NT","NT",IF($H$14="NCT","NC",IF('P16'!$D9="NC","NC",IF($H$14="CT","C",'P16'!$D9))))</f>
        <v>NA</v>
      </c>
      <c r="X14" s="12" t="e">
        <f>IF(#REF!="NT","NT",IF($H$14="NCT","NC",IF(#REF!="NC","NC",IF($H$14="CT","C",#REF!))))</f>
        <v>#REF!</v>
      </c>
      <c r="Y14" s="12" t="e">
        <f>IF(#REF!="NT","NT",IF($H$14="NCT","NC",IF(#REF!="NC","NC",IF($H$14="CT","C",#REF!))))</f>
        <v>#REF!</v>
      </c>
      <c r="Z14" s="12" t="e">
        <f>IF(#REF!="NT","NT",IF($H$14="NCT","NC",IF(#REF!="NC","NC",IF($H$14="CT","C",#REF!))))</f>
        <v>#REF!</v>
      </c>
      <c r="AA14" s="12" t="e">
        <f>IF(#REF!="NT","NT",IF($H$14="NCT","NC",IF(#REF!="NC","NC",IF($H$14="CT","C",#REF!))))</f>
        <v>#REF!</v>
      </c>
      <c r="AB14" s="39"/>
      <c r="AC14" s="1"/>
      <c r="AD14" s="1"/>
      <c r="AE14" s="1"/>
      <c r="AF14" s="1"/>
    </row>
    <row r="15" spans="1:32" ht="45">
      <c r="A15" s="134"/>
      <c r="B15" s="34" t="s">
        <v>50</v>
      </c>
      <c r="C15" s="35" t="s">
        <v>51</v>
      </c>
      <c r="D15" s="34" t="str">
        <f t="shared" si="4"/>
        <v>NA</v>
      </c>
      <c r="E15" s="65">
        <f t="shared" si="7"/>
        <v>0</v>
      </c>
      <c r="F15" s="69">
        <f t="shared" si="5"/>
        <v>0</v>
      </c>
      <c r="G15" s="72">
        <f t="shared" si="6"/>
        <v>16</v>
      </c>
      <c r="H15" s="12" t="str">
        <f>'P01'!$D10</f>
        <v>NA</v>
      </c>
      <c r="I15" s="12" t="str">
        <f>IF('P02'!$D10="NT","NT",IF($H$15="NCT","NC",IF('P02'!$D10="NC","NC",IF($H$15="CT","C",'P02'!$D10))))</f>
        <v>NA</v>
      </c>
      <c r="J15" s="12" t="str">
        <f>IF('P03'!$D10="NT","NT",IF($H$15="NCT","NC",IF('P03'!$D10="NC","NC",IF($H$15="CT","C",'P03'!$D10))))</f>
        <v>NA</v>
      </c>
      <c r="K15" s="12" t="str">
        <f>IF('P04'!$D10="NT","NT",IF($H$15="NCT","NC",IF('P04'!$D10="NC","NC",IF($H$15="CT","C",'P04'!$D10))))</f>
        <v>NA</v>
      </c>
      <c r="L15" s="12" t="str">
        <f>IF('P05'!$D10="NT","NT",IF($H$15="NCT","NC",IF('P05'!$D10="NC","NC",IF($H$15="CT","C",'P05'!$D10))))</f>
        <v>NA</v>
      </c>
      <c r="M15" s="12" t="str">
        <f>IF('P06'!$D10="NT","NT",IF($H$15="NCT","NC",IF('P06'!$D10="NC","NC",IF($H$15="CT","C",'P06'!$D10))))</f>
        <v>NA</v>
      </c>
      <c r="N15" s="12" t="str">
        <f>IF('P07'!$D10="NT","NT",IF($H$15="NCT","NC",IF('P07'!$D10="NC","NC",IF($H$15="CT","C",'P07'!$D10))))</f>
        <v>NA</v>
      </c>
      <c r="O15" s="12" t="str">
        <f>IF('P08'!$D10="NT","NT",IF($H$15="NCT","NC",IF('P08'!$D10="NC","NC",IF($H$15="CT","C",'P08'!$D10))))</f>
        <v>NA</v>
      </c>
      <c r="P15" s="12" t="str">
        <f>IF('P09'!$D10="NT","NT",IF($H$15="NCT","NC",IF('P09'!$D10="NC","NC",IF($H$15="CT","C",'P09'!$D10))))</f>
        <v>NA</v>
      </c>
      <c r="Q15" s="12" t="str">
        <f>IF('P10'!$D10="NT","NT",IF($H$15="NCT","NC",IF('P10'!$D10="NC","NC",IF($H$15="CT","C",'P10'!$D10))))</f>
        <v>NA</v>
      </c>
      <c r="R15" s="12" t="str">
        <f>IF('P11'!$D10="NT","NT",IF($H$15="NCT","NC",IF('P11'!$D10="NC","NC",IF($H$15="CT","C",'P11'!$D10))))</f>
        <v>NA</v>
      </c>
      <c r="S15" s="12" t="str">
        <f>IF('P12'!$D10="NT","NT",IF($H$15="NCT","NC",IF('P12'!$D10="NC","NC",IF($H$15="CT","C",'P12'!$D10))))</f>
        <v>NA</v>
      </c>
      <c r="T15" s="12" t="str">
        <f>IF('P13'!$D10="NT","NT",IF($H$15="NCT","NC",IF('P13'!$D10="NC","NC",IF($H$15="CT","C",'P13'!$D10))))</f>
        <v>NA</v>
      </c>
      <c r="U15" s="12" t="str">
        <f>IF('P14'!$D10="NT","NT",IF($H$15="NCT","NC",IF('P14'!$D10="NC","NC",IF($H$15="CT","C",'P14'!$D10))))</f>
        <v>NA</v>
      </c>
      <c r="V15" s="12" t="str">
        <f>IF('P15'!$D10="NT","NT",IF($H$15="NCT","NC",IF('P15'!$D10="NC","NC",IF($H$15="CT","C",'P15'!$D10))))</f>
        <v>NA</v>
      </c>
      <c r="W15" s="12" t="str">
        <f>IF('P16'!$D10="NT","NT",IF($H$15="NCT","NC",IF('P16'!$D10="NC","NC",IF($H$15="CT","C",'P16'!$D10))))</f>
        <v>NA</v>
      </c>
      <c r="X15" s="12" t="e">
        <f>IF(#REF!="NT","NT",IF($H$15="NCT","NC",IF(#REF!="NC","NC",IF($H$15="CT","C",#REF!))))</f>
        <v>#REF!</v>
      </c>
      <c r="Y15" s="12" t="e">
        <f>IF(#REF!="NT","NT",IF($H$15="NCT","NC",IF(#REF!="NC","NC",IF($H$15="CT","C",#REF!))))</f>
        <v>#REF!</v>
      </c>
      <c r="Z15" s="12" t="e">
        <f>IF(#REF!="NT","NT",IF($H$15="NCT","NC",IF(#REF!="NC","NC",IF($H$15="CT","C",#REF!))))</f>
        <v>#REF!</v>
      </c>
      <c r="AA15" s="12" t="e">
        <f>IF(#REF!="NT","NT",IF($H$15="NCT","NC",IF(#REF!="NC","NC",IF($H$15="CT","C",#REF!))))</f>
        <v>#REF!</v>
      </c>
      <c r="AB15" s="39"/>
      <c r="AC15" s="1"/>
      <c r="AD15" s="1"/>
      <c r="AE15" s="1"/>
      <c r="AF15" s="1"/>
    </row>
    <row r="16" spans="1:32" ht="75">
      <c r="A16" s="134"/>
      <c r="B16" s="34" t="s">
        <v>52</v>
      </c>
      <c r="C16" s="35" t="s">
        <v>53</v>
      </c>
      <c r="D16" s="34" t="str">
        <f t="shared" si="4"/>
        <v>NC</v>
      </c>
      <c r="E16" s="65">
        <f t="shared" si="7"/>
        <v>0</v>
      </c>
      <c r="F16" s="69">
        <f t="shared" si="5"/>
        <v>1</v>
      </c>
      <c r="G16" s="72">
        <f t="shared" si="6"/>
        <v>15</v>
      </c>
      <c r="H16" s="12" t="str">
        <f>'P01'!$D11</f>
        <v>NA</v>
      </c>
      <c r="I16" s="12" t="str">
        <f>IF('P02'!$D11="NT","NT",IF($H$16="NCT","NC",IF('P02'!$D11="NC","NC",IF($H$16="CT","C",'P02'!$D11))))</f>
        <v>NA</v>
      </c>
      <c r="J16" s="12" t="str">
        <f>IF('P03'!$D11="NT","NT",IF($H$16="NCT","NC",IF('P03'!$D11="NC","NC",IF($H$16="CT","C",'P03'!$D11))))</f>
        <v>NA</v>
      </c>
      <c r="K16" s="12" t="str">
        <f>IF('P04'!$D11="NT","NT",IF($H$16="NCT","NC",IF('P04'!$D11="NC","NC",IF($H$16="CT","C",'P04'!$D11))))</f>
        <v>NA</v>
      </c>
      <c r="L16" s="12" t="str">
        <f>IF('P05'!$D11="NT","NT",IF($H$16="NCT","NC",IF('P05'!$D11="NC","NC",IF($H$16="CT","C",'P05'!$D11))))</f>
        <v>NA</v>
      </c>
      <c r="M16" s="12" t="str">
        <f>IF('P06'!$D11="NT","NT",IF($H$16="NCT","NC",IF('P06'!$D11="NC","NC",IF($H$16="CT","C",'P06'!$D11))))</f>
        <v>NA</v>
      </c>
      <c r="N16" s="12" t="str">
        <f>IF('P07'!$D11="NT","NT",IF($H$16="NCT","NC",IF('P07'!$D11="NC","NC",IF($H$16="CT","C",'P07'!$D11))))</f>
        <v>NA</v>
      </c>
      <c r="O16" s="12" t="str">
        <f>IF('P08'!$D11="NT","NT",IF($H$16="NCT","NC",IF('P08'!$D11="NC","NC",IF($H$16="CT","C",'P08'!$D11))))</f>
        <v>NA</v>
      </c>
      <c r="P16" s="12" t="str">
        <f>IF('P09'!$D11="NT","NT",IF($H$16="NCT","NC",IF('P09'!$D11="NC","NC",IF($H$16="CT","C",'P09'!$D11))))</f>
        <v>NA</v>
      </c>
      <c r="Q16" s="12" t="str">
        <f>IF('P10'!$D11="NT","NT",IF($H$16="NCT","NC",IF('P10'!$D11="NC","NC",IF($H$16="CT","C",'P10'!$D11))))</f>
        <v>NA</v>
      </c>
      <c r="R16" s="12" t="str">
        <f>IF('P11'!$D11="NT","NT",IF($H$16="NCT","NC",IF('P11'!$D11="NC","NC",IF($H$16="CT","C",'P11'!$D11))))</f>
        <v>NA</v>
      </c>
      <c r="S16" s="12" t="str">
        <f>IF('P12'!$D11="NT","NT",IF($H$16="NCT","NC",IF('P12'!$D11="NC","NC",IF($H$16="CT","C",'P12'!$D11))))</f>
        <v>NC</v>
      </c>
      <c r="T16" s="12" t="str">
        <f>IF('P13'!$D11="NT","NT",IF($H$16="NCT","NC",IF('P13'!$D11="NC","NC",IF($H$16="CT","C",'P13'!$D11))))</f>
        <v>NA</v>
      </c>
      <c r="U16" s="12" t="str">
        <f>IF('P14'!$D11="NT","NT",IF($H$16="NCT","NC",IF('P14'!$D11="NC","NC",IF($H$16="CT","C",'P14'!$D11))))</f>
        <v>NA</v>
      </c>
      <c r="V16" s="12" t="str">
        <f>IF('P15'!$D11="NT","NT",IF($H$16="NCT","NC",IF('P15'!$D11="NC","NC",IF($H$16="CT","C",'P15'!$D11))))</f>
        <v>NA</v>
      </c>
      <c r="W16" s="12" t="str">
        <f>IF('P16'!$D11="NT","NT",IF($H$16="NCT","NC",IF('P16'!$D11="NC","NC",IF($H$16="CT","C",'P16'!$D11))))</f>
        <v>NA</v>
      </c>
      <c r="X16" s="12" t="e">
        <f>IF(#REF!="NT","NT",IF($H$16="NCT","NC",IF(#REF!="NC","NC",IF($H$16="CT","C",#REF!))))</f>
        <v>#REF!</v>
      </c>
      <c r="Y16" s="12" t="e">
        <f>IF(#REF!="NT","NT",IF($H$16="NCT","NC",IF(#REF!="NC","NC",IF($H$16="CT","C",#REF!))))</f>
        <v>#REF!</v>
      </c>
      <c r="Z16" s="12" t="e">
        <f>IF(#REF!="NT","NT",IF($H$16="NCT","NC",IF(#REF!="NC","NC",IF($H$16="CT","C",#REF!))))</f>
        <v>#REF!</v>
      </c>
      <c r="AA16" s="12" t="e">
        <f>IF(#REF!="NT","NT",IF($H$16="NCT","NC",IF(#REF!="NC","NC",IF($H$16="CT","C",#REF!))))</f>
        <v>#REF!</v>
      </c>
      <c r="AB16" s="39"/>
      <c r="AC16" s="1"/>
      <c r="AD16" s="1"/>
      <c r="AE16" s="1"/>
      <c r="AF16" s="1"/>
    </row>
    <row r="17" spans="1:32" ht="30">
      <c r="A17" s="134"/>
      <c r="B17" s="34" t="s">
        <v>54</v>
      </c>
      <c r="C17" s="35" t="s">
        <v>55</v>
      </c>
      <c r="D17" s="34" t="str">
        <f t="shared" si="4"/>
        <v>NC</v>
      </c>
      <c r="E17" s="65">
        <f t="shared" si="7"/>
        <v>0</v>
      </c>
      <c r="F17" s="69">
        <f t="shared" si="5"/>
        <v>1</v>
      </c>
      <c r="G17" s="72">
        <f t="shared" si="6"/>
        <v>15</v>
      </c>
      <c r="H17" s="12" t="str">
        <f>'P01'!$D12</f>
        <v>NA</v>
      </c>
      <c r="I17" s="12" t="str">
        <f>IF('P02'!$D12="NT","NT",IF($H$17="NCT","NC",IF('P02'!$D12="NC","NC",IF($H$17="CT","C",'P02'!$D12))))</f>
        <v>NA</v>
      </c>
      <c r="J17" s="12" t="str">
        <f>IF('P03'!$D12="NT","NT",IF($H$17="NCT","NC",IF('P03'!$D12="NC","NC",IF($H$17="CT","C",'P03'!$D12))))</f>
        <v>NA</v>
      </c>
      <c r="K17" s="12" t="str">
        <f>IF('P04'!$D12="NT","NT",IF($H$17="NCT","NC",IF('P04'!$D12="NC","NC",IF($H$17="CT","C",'P04'!$D12))))</f>
        <v>NA</v>
      </c>
      <c r="L17" s="12" t="str">
        <f>IF('P05'!$D12="NT","NT",IF($H$17="NCT","NC",IF('P05'!$D12="NC","NC",IF($H$17="CT","C",'P05'!$D12))))</f>
        <v>NA</v>
      </c>
      <c r="M17" s="12" t="str">
        <f>IF('P06'!$D12="NT","NT",IF($H$17="NCT","NC",IF('P06'!$D12="NC","NC",IF($H$17="CT","C",'P06'!$D12))))</f>
        <v>NA</v>
      </c>
      <c r="N17" s="12" t="str">
        <f>IF('P07'!$D12="NT","NT",IF($H$17="NCT","NC",IF('P07'!$D12="NC","NC",IF($H$17="CT","C",'P07'!$D12))))</f>
        <v>NA</v>
      </c>
      <c r="O17" s="12" t="str">
        <f>IF('P08'!$D12="NT","NT",IF($H$17="NCT","NC",IF('P08'!$D12="NC","NC",IF($H$17="CT","C",'P08'!$D12))))</f>
        <v>NA</v>
      </c>
      <c r="P17" s="12" t="str">
        <f>IF('P09'!$D12="NT","NT",IF($H$17="NCT","NC",IF('P09'!$D12="NC","NC",IF($H$17="CT","C",'P09'!$D12))))</f>
        <v>NA</v>
      </c>
      <c r="Q17" s="12" t="str">
        <f>IF('P10'!$D12="NT","NT",IF($H$17="NCT","NC",IF('P10'!$D12="NC","NC",IF($H$17="CT","C",'P10'!$D12))))</f>
        <v>NA</v>
      </c>
      <c r="R17" s="12" t="str">
        <f>IF('P11'!$D12="NT","NT",IF($H$17="NCT","NC",IF('P11'!$D12="NC","NC",IF($H$17="CT","C",'P11'!$D12))))</f>
        <v>NA</v>
      </c>
      <c r="S17" s="12" t="str">
        <f>IF('P12'!$D12="NT","NT",IF($H$17="NCT","NC",IF('P12'!$D12="NC","NC",IF($H$17="CT","C",'P12'!$D12))))</f>
        <v>NC</v>
      </c>
      <c r="T17" s="12" t="str">
        <f>IF('P13'!$D12="NT","NT",IF($H$17="NCT","NC",IF('P13'!$D12="NC","NC",IF($H$17="CT","C",'P13'!$D12))))</f>
        <v>NA</v>
      </c>
      <c r="U17" s="12" t="str">
        <f>IF('P14'!$D12="NT","NT",IF($H$17="NCT","NC",IF('P14'!$D12="NC","NC",IF($H$17="CT","C",'P14'!$D12))))</f>
        <v>NA</v>
      </c>
      <c r="V17" s="12" t="str">
        <f>IF('P15'!$D12="NT","NT",IF($H$17="NCT","NC",IF('P15'!$D12="NC","NC",IF($H$17="CT","C",'P15'!$D12))))</f>
        <v>NA</v>
      </c>
      <c r="W17" s="12" t="str">
        <f>IF('P16'!$D12="NT","NT",IF($H$17="NCT","NC",IF('P16'!$D12="NC","NC",IF($H$17="CT","C",'P16'!$D12))))</f>
        <v>NA</v>
      </c>
      <c r="X17" s="12" t="e">
        <f>IF(#REF!="NT","NT",IF($H$17="NCT","NC",IF(#REF!="NC","NC",IF($H$17="CT","C",#REF!))))</f>
        <v>#REF!</v>
      </c>
      <c r="Y17" s="12" t="e">
        <f>IF(#REF!="NT","NT",IF($H$17="NCT","NC",IF(#REF!="NC","NC",IF($H$17="CT","C",#REF!))))</f>
        <v>#REF!</v>
      </c>
      <c r="Z17" s="12" t="e">
        <f>IF(#REF!="NT","NT",IF($H$17="NCT","NC",IF(#REF!="NC","NC",IF($H$17="CT","C",#REF!))))</f>
        <v>#REF!</v>
      </c>
      <c r="AA17" s="12" t="e">
        <f>IF(#REF!="NT","NT",IF($H$17="NCT","NC",IF(#REF!="NC","NC",IF($H$17="CT","C",#REF!))))</f>
        <v>#REF!</v>
      </c>
      <c r="AB17" s="39"/>
      <c r="AC17" s="47"/>
      <c r="AD17" s="47"/>
      <c r="AE17" s="47"/>
      <c r="AF17" s="47"/>
    </row>
    <row r="18" spans="1:32" ht="16">
      <c r="A18" s="31"/>
      <c r="B18" s="29"/>
      <c r="C18" s="29"/>
      <c r="D18" s="30"/>
      <c r="E18" s="66">
        <f>SUM(E9:E17)</f>
        <v>11</v>
      </c>
      <c r="F18" s="77">
        <f>SUM(F9:F17)</f>
        <v>25</v>
      </c>
      <c r="G18" s="73">
        <f>SUM(G9:G17)</f>
        <v>108</v>
      </c>
      <c r="H18" s="29"/>
      <c r="I18" s="29"/>
      <c r="J18" s="29"/>
      <c r="K18" s="29"/>
      <c r="L18" s="29"/>
      <c r="M18" s="29"/>
      <c r="N18" s="29"/>
      <c r="O18" s="29"/>
      <c r="P18" s="29"/>
      <c r="Q18" s="29"/>
      <c r="R18" s="29"/>
      <c r="S18" s="29"/>
      <c r="T18" s="29"/>
      <c r="U18" s="29"/>
      <c r="V18" s="29"/>
      <c r="W18" s="29"/>
      <c r="X18" s="29"/>
      <c r="Y18" s="29"/>
      <c r="Z18" s="29"/>
      <c r="AA18" s="29"/>
      <c r="AB18" s="39"/>
      <c r="AC18" s="47"/>
      <c r="AD18" s="47"/>
      <c r="AE18" s="47"/>
      <c r="AF18" s="47"/>
    </row>
    <row r="19" spans="1:32" ht="16">
      <c r="A19" s="135" t="s">
        <v>23</v>
      </c>
      <c r="B19" s="34" t="s">
        <v>56</v>
      </c>
      <c r="C19" s="35" t="s">
        <v>57</v>
      </c>
      <c r="D19" s="34" t="str">
        <f>IF(F19&gt;0,"NC",IF(E19&gt;0,"C",IF(G19&gt;0,"NA","NT")))</f>
        <v>C</v>
      </c>
      <c r="E19" s="67">
        <f>COUNTIF(H19:AA19,"C")+COUNTIF(H19:AA19,"CT")</f>
        <v>3</v>
      </c>
      <c r="F19" s="69">
        <f>COUNTIF(H19:AA19,"NC")+COUNTIF(H19:AA19,"NCT")</f>
        <v>0</v>
      </c>
      <c r="G19" s="72">
        <f>COUNTIF(H19:AA19,"NA")</f>
        <v>13</v>
      </c>
      <c r="H19" s="12" t="str">
        <f>'P01'!$D13</f>
        <v>C</v>
      </c>
      <c r="I19" s="12" t="str">
        <f>IF('P02'!$D13="NT","NT",IF($H$19="NCT","NC",IF('P02'!$D13="NC","NC",IF($H$19="CT","C",'P02'!$D13))))</f>
        <v>NA</v>
      </c>
      <c r="J19" s="12" t="str">
        <f>IF('P03'!$D13="NT","NT",IF($H$19="NCT","NC",IF('P03'!$D13="NC","NC",IF($H$19="CT","C",'P03'!$D13))))</f>
        <v>NA</v>
      </c>
      <c r="K19" s="12" t="str">
        <f>IF('P04'!$D13="NT","NT",IF($H$19="NCT","NC",IF('P04'!$D13="NC","NC",IF($H$19="CT","C",'P04'!$D13))))</f>
        <v>NA</v>
      </c>
      <c r="L19" s="12" t="str">
        <f>IF('P05'!$D13="NT","NT",IF($H$19="NCT","NC",IF('P05'!$D13="NC","NC",IF($H$19="CT","C",'P05'!$D13))))</f>
        <v>NA</v>
      </c>
      <c r="M19" s="12" t="str">
        <f>IF('P06'!$D13="NT","NT",IF($H$19="NCT","NC",IF('P06'!$D13="NC","NC",IF($H$19="CT","C",'P06'!$D13))))</f>
        <v>NA</v>
      </c>
      <c r="N19" s="12" t="str">
        <f>IF('P07'!$D13="NT","NT",IF($H$19="NCT","NC",IF('P07'!$D13="NC","NC",IF($H$19="CT","C",'P07'!$D13))))</f>
        <v>NA</v>
      </c>
      <c r="O19" s="12" t="str">
        <f>IF('P08'!$D13="NT","NT",IF($H$19="NCT","NC",IF('P08'!$D13="NC","NC",IF($H$19="CT","C",'P08'!$D13))))</f>
        <v>NA</v>
      </c>
      <c r="P19" s="12" t="str">
        <f>IF('P09'!$D13="NT","NT",IF($H$19="NCT","NC",IF('P09'!$D13="NC","NC",IF($H$19="CT","C",'P09'!$D13))))</f>
        <v>NA</v>
      </c>
      <c r="Q19" s="12" t="str">
        <f>IF('P10'!$D13="NT","NT",IF($H$19="NCT","NC",IF('P10'!$D13="NC","NC",IF($H$19="CT","C",'P10'!$D13))))</f>
        <v>C</v>
      </c>
      <c r="R19" s="12" t="str">
        <f>IF('P11'!$D13="NT","NT",IF($H$19="NCT","NC",IF('P11'!$D13="NC","NC",IF($H$19="CT","C",'P11'!$D13))))</f>
        <v>NA</v>
      </c>
      <c r="S19" s="12" t="str">
        <f>IF('P12'!$D13="NT","NT",IF($H$19="NCT","NC",IF('P12'!$D13="NC","NC",IF($H$19="CT","C",'P12'!$D13))))</f>
        <v>NA</v>
      </c>
      <c r="T19" s="12" t="str">
        <f>IF('P13'!$D13="NT","NT",IF($H$19="NCT","NC",IF('P13'!$D13="NC","NC",IF($H$19="CT","C",'P13'!$D13))))</f>
        <v>NA</v>
      </c>
      <c r="U19" s="12" t="str">
        <f>IF('P14'!$D13="NT","NT",IF($H$19="NCT","NC",IF('P14'!$D13="NC","NC",IF($H$19="CT","C",'P14'!$D13))))</f>
        <v>C</v>
      </c>
      <c r="V19" s="12" t="str">
        <f>IF('P15'!$D13="NT","NT",IF($H$19="NCT","NC",IF('P15'!$D13="NC","NC",IF($H$19="CT","C",'P15'!$D13))))</f>
        <v>NA</v>
      </c>
      <c r="W19" s="12" t="str">
        <f>IF('P16'!$D13="NT","NT",IF($H$19="NCT","NC",IF('P16'!$D13="NC","NC",IF($H$19="CT","C",'P16'!$D13))))</f>
        <v>NA</v>
      </c>
      <c r="X19" s="12" t="e">
        <f>IF(#REF!="NT","NT",IF($H$19="NCT","NC",IF(#REF!="NC","NC",IF($H$19="CT","C",#REF!))))</f>
        <v>#REF!</v>
      </c>
      <c r="Y19" s="12" t="e">
        <f>IF(#REF!="NT","NT",IF($H$19="NCT","NC",IF(#REF!="NC","NC",IF($H$19="CT","C",#REF!))))</f>
        <v>#REF!</v>
      </c>
      <c r="Z19" s="12" t="e">
        <f>IF(#REF!="NT","NT",IF($H$19="NCT","NC",IF(#REF!="NC","NC",IF($H$19="CT","C",#REF!))))</f>
        <v>#REF!</v>
      </c>
      <c r="AA19" s="12" t="e">
        <f>IF(#REF!="NT","NT",IF($H$19="NCT","NC",IF(#REF!="NC","NC",IF($H$19="CT","C",#REF!))))</f>
        <v>#REF!</v>
      </c>
      <c r="AB19" s="39"/>
      <c r="AC19" s="47"/>
      <c r="AD19" s="47"/>
      <c r="AE19" s="47"/>
      <c r="AF19" s="47"/>
    </row>
    <row r="20" spans="1:32" ht="30">
      <c r="A20" s="136"/>
      <c r="B20" s="34" t="s">
        <v>58</v>
      </c>
      <c r="C20" s="35" t="s">
        <v>59</v>
      </c>
      <c r="D20" s="34" t="str">
        <f>IF(F20&gt;0,"NC",IF(E20&gt;0,"C",IF(G20&gt;0,"NA","NT")))</f>
        <v>NC</v>
      </c>
      <c r="E20" s="67">
        <f>COUNTIF(H20:AA20,"C")+COUNTIF(H20:AA20,"CT")</f>
        <v>0</v>
      </c>
      <c r="F20" s="69">
        <f>COUNTIF(H20:AA20,"NC")+COUNTIF(H20:AA20,"NCT")</f>
        <v>3</v>
      </c>
      <c r="G20" s="72">
        <f>COUNTIF(H20:AA20,"NA")</f>
        <v>13</v>
      </c>
      <c r="H20" s="12" t="str">
        <f>'P01'!$D14</f>
        <v>NC</v>
      </c>
      <c r="I20" s="12" t="str">
        <f>IF('P02'!$D14="NT","NT",IF($H$20="NCT","NC",IF('P02'!$D14="NC","NC",IF($H$20="CT","C",'P02'!$D14))))</f>
        <v>NA</v>
      </c>
      <c r="J20" s="12" t="str">
        <f>IF('P03'!$D14="NT","NT",IF($H$20="NCT","NC",IF('P03'!$D14="NC","NC",IF($H$20="CT","C",'P03'!$D14))))</f>
        <v>NA</v>
      </c>
      <c r="K20" s="12" t="str">
        <f>IF('P04'!$D14="NT","NT",IF($H$20="NCT","NC",IF('P04'!$D14="NC","NC",IF($H$20="CT","C",'P04'!$D14))))</f>
        <v>NA</v>
      </c>
      <c r="L20" s="12" t="str">
        <f>IF('P05'!$D14="NT","NT",IF($H$20="NCT","NC",IF('P05'!$D14="NC","NC",IF($H$20="CT","C",'P05'!$D14))))</f>
        <v>NA</v>
      </c>
      <c r="M20" s="12" t="str">
        <f>IF('P06'!$D14="NT","NT",IF($H$20="NCT","NC",IF('P06'!$D14="NC","NC",IF($H$20="CT","C",'P06'!$D14))))</f>
        <v>NA</v>
      </c>
      <c r="N20" s="12" t="str">
        <f>IF('P07'!$D14="NT","NT",IF($H$20="NCT","NC",IF('P07'!$D14="NC","NC",IF($H$20="CT","C",'P07'!$D14))))</f>
        <v>NA</v>
      </c>
      <c r="O20" s="12" t="str">
        <f>IF('P08'!$D14="NT","NT",IF($H$20="NCT","NC",IF('P08'!$D14="NC","NC",IF($H$20="CT","C",'P08'!$D14))))</f>
        <v>NA</v>
      </c>
      <c r="P20" s="12" t="str">
        <f>IF('P09'!$D14="NT","NT",IF($H$20="NCT","NC",IF('P09'!$D14="NC","NC",IF($H$20="CT","C",'P09'!$D14))))</f>
        <v>NA</v>
      </c>
      <c r="Q20" s="12" t="str">
        <f>IF('P10'!$D14="NT","NT",IF($H$20="NCT","NC",IF('P10'!$D14="NC","NC",IF($H$20="CT","C",'P10'!$D14))))</f>
        <v>NC</v>
      </c>
      <c r="R20" s="12" t="str">
        <f>IF('P11'!$D14="NT","NT",IF($H$20="NCT","NC",IF('P11'!$D14="NC","NC",IF($H$20="CT","C",'P11'!$D14))))</f>
        <v>NA</v>
      </c>
      <c r="S20" s="12" t="str">
        <f>IF('P12'!$D14="NT","NT",IF($H$20="NCT","NC",IF('P12'!$D14="NC","NC",IF($H$20="CT","C",'P12'!$D14))))</f>
        <v>NA</v>
      </c>
      <c r="T20" s="12" t="str">
        <f>IF('P13'!$D14="NT","NT",IF($H$20="NCT","NC",IF('P13'!$D14="NC","NC",IF($H$20="CT","C",'P13'!$D14))))</f>
        <v>NA</v>
      </c>
      <c r="U20" s="12" t="str">
        <f>IF('P14'!$D14="NT","NT",IF($H$20="NCT","NC",IF('P14'!$D14="NC","NC",IF($H$20="CT","C",'P14'!$D14))))</f>
        <v>NC</v>
      </c>
      <c r="V20" s="12" t="str">
        <f>IF('P15'!$D14="NT","NT",IF($H$20="NCT","NC",IF('P15'!$D14="NC","NC",IF($H$20="CT","C",'P15'!$D14))))</f>
        <v>NA</v>
      </c>
      <c r="W20" s="12" t="str">
        <f>IF('P16'!$D14="NT","NT",IF($H$20="NCT","NC",IF('P16'!$D14="NC","NC",IF($H$20="CT","C",'P16'!$D14))))</f>
        <v>NA</v>
      </c>
      <c r="X20" s="12" t="e">
        <f>IF(#REF!="NT","NT",IF($H$20="NCT","NC",IF(#REF!="NC","NC",IF($H$20="CT","C",#REF!))))</f>
        <v>#REF!</v>
      </c>
      <c r="Y20" s="12" t="e">
        <f>IF(#REF!="NT","NT",IF($H$20="NCT","NC",IF(#REF!="NC","NC",IF($H$20="CT","C",#REF!))))</f>
        <v>#REF!</v>
      </c>
      <c r="Z20" s="12" t="e">
        <f>IF(#REF!="NT","NT",IF($H$20="NCT","NC",IF(#REF!="NC","NC",IF($H$20="CT","C",#REF!))))</f>
        <v>#REF!</v>
      </c>
      <c r="AA20" s="12" t="e">
        <f>IF(#REF!="NT","NT",IF($H$20="NCT","NC",IF(#REF!="NC","NC",IF($H$20="CT","C",#REF!))))</f>
        <v>#REF!</v>
      </c>
      <c r="AB20" s="39"/>
      <c r="AC20" s="47"/>
      <c r="AD20" s="47"/>
      <c r="AE20" s="47"/>
      <c r="AF20" s="47"/>
    </row>
    <row r="21" spans="1:32" ht="16">
      <c r="A21" s="31"/>
      <c r="B21" s="29"/>
      <c r="C21" s="29"/>
      <c r="D21" s="30"/>
      <c r="E21" s="66">
        <f>SUM(E19:E20)</f>
        <v>3</v>
      </c>
      <c r="F21" s="77">
        <f>SUM(F19:F20)</f>
        <v>3</v>
      </c>
      <c r="G21" s="73">
        <f>SUM(G19:G20)</f>
        <v>26</v>
      </c>
      <c r="H21" s="29"/>
      <c r="I21" s="29"/>
      <c r="J21" s="29"/>
      <c r="K21" s="29"/>
      <c r="L21" s="29"/>
      <c r="M21" s="29"/>
      <c r="N21" s="29"/>
      <c r="O21" s="29"/>
      <c r="P21" s="29"/>
      <c r="Q21" s="29"/>
      <c r="R21" s="29"/>
      <c r="S21" s="29"/>
      <c r="T21" s="29"/>
      <c r="U21" s="29"/>
      <c r="V21" s="29"/>
      <c r="W21" s="29"/>
      <c r="X21" s="29"/>
      <c r="Y21" s="29"/>
      <c r="Z21" s="29"/>
      <c r="AA21" s="29"/>
      <c r="AB21" s="39"/>
      <c r="AC21" s="47"/>
      <c r="AD21" s="47"/>
      <c r="AE21" s="47"/>
      <c r="AF21" s="47"/>
    </row>
    <row r="22" spans="1:32" ht="45">
      <c r="A22" s="133" t="s">
        <v>24</v>
      </c>
      <c r="B22" s="34" t="s">
        <v>60</v>
      </c>
      <c r="C22" s="35" t="s">
        <v>61</v>
      </c>
      <c r="D22" s="34" t="str">
        <f>IF(F22&gt;0,"NC",IF(E22&gt;0,"C",IF(G22&gt;0,"NA","NT")))</f>
        <v>NC</v>
      </c>
      <c r="E22" s="67">
        <f>COUNTIF(H22:AA22,"C")+COUNTIF(H22:AA22,"CT")</f>
        <v>14</v>
      </c>
      <c r="F22" s="69">
        <f>COUNTIF(H22:AA22,"NC")+COUNTIF(H22:AA22,"NCT")</f>
        <v>2</v>
      </c>
      <c r="G22" s="72">
        <f>COUNTIF(H22:AA22,"NA")</f>
        <v>0</v>
      </c>
      <c r="H22" s="12" t="str">
        <f>'P01'!$D15</f>
        <v>NC</v>
      </c>
      <c r="I22" s="12" t="str">
        <f>IF('P02'!$D15="NT","NT",IF($H$22="NCT","NC",IF('P02'!$D15="NC","NC",IF($H$22="CT","C",'P02'!$D15))))</f>
        <v>C</v>
      </c>
      <c r="J22" s="12" t="str">
        <f>IF('P03'!$D15="NT","NT",IF($H$22="NCT","NC",IF('P03'!$D15="NC","NC",IF($H$22="CT","C",'P03'!$D15))))</f>
        <v>C</v>
      </c>
      <c r="K22" s="12" t="str">
        <f>IF('P04'!$D15="NT","NT",IF($H$22="NCT","NC",IF('P04'!$D15="NC","NC",IF($H$22="CT","C",'P04'!$D15))))</f>
        <v>C</v>
      </c>
      <c r="L22" s="12" t="str">
        <f>IF('P05'!$D15="NT","NT",IF($H$22="NCT","NC",IF('P05'!$D15="NC","NC",IF($H$22="CT","C",'P05'!$D15))))</f>
        <v>C</v>
      </c>
      <c r="M22" s="12" t="str">
        <f>IF('P06'!$D15="NT","NT",IF($H$22="NCT","NC",IF('P06'!$D15="NC","NC",IF($H$22="CT","C",'P06'!$D15))))</f>
        <v>C</v>
      </c>
      <c r="N22" s="12" t="str">
        <f>IF('P07'!$D15="NT","NT",IF($H$22="NCT","NC",IF('P07'!$D15="NC","NC",IF($H$22="CT","C",'P07'!$D15))))</f>
        <v>C</v>
      </c>
      <c r="O22" s="12" t="str">
        <f>IF('P08'!$D15="NT","NT",IF($H$22="NCT","NC",IF('P08'!$D15="NC","NC",IF($H$22="CT","C",'P08'!$D15))))</f>
        <v>C</v>
      </c>
      <c r="P22" s="12" t="str">
        <f>IF('P09'!$D15="NT","NT",IF($H$22="NCT","NC",IF('P09'!$D15="NC","NC",IF($H$22="CT","C",'P09'!$D15))))</f>
        <v>C</v>
      </c>
      <c r="Q22" s="12" t="str">
        <f>IF('P10'!$D15="NT","NT",IF($H$22="NCT","NC",IF('P10'!$D15="NC","NC",IF($H$22="CT","C",'P10'!$D15))))</f>
        <v>C</v>
      </c>
      <c r="R22" s="12" t="str">
        <f>IF('P11'!$D15="NT","NT",IF($H$22="NCT","NC",IF('P11'!$D15="NC","NC",IF($H$22="CT","C",'P11'!$D15))))</f>
        <v>C</v>
      </c>
      <c r="S22" s="12" t="str">
        <f>IF('P12'!$D15="NT","NT",IF($H$22="NCT","NC",IF('P12'!$D15="NC","NC",IF($H$22="CT","C",'P12'!$D15))))</f>
        <v>NC</v>
      </c>
      <c r="T22" s="12" t="str">
        <f>IF('P13'!$D15="NT","NT",IF($H$22="NCT","NC",IF('P13'!$D15="NC","NC",IF($H$22="CT","C",'P13'!$D15))))</f>
        <v>C</v>
      </c>
      <c r="U22" s="12" t="str">
        <f>IF('P14'!$D15="NT","NT",IF($H$22="NCT","NC",IF('P14'!$D15="NC","NC",IF($H$22="CT","C",'P14'!$D15))))</f>
        <v>C</v>
      </c>
      <c r="V22" s="12" t="str">
        <f>IF('P15'!$D15="NT","NT",IF($H$22="NCT","NC",IF('P15'!$D15="NC","NC",IF($H$22="CT","C",'P15'!$D15))))</f>
        <v>C</v>
      </c>
      <c r="W22" s="12" t="str">
        <f>IF('P16'!$D15="NT","NT",IF($H$22="NCT","NC",IF('P16'!$D15="NC","NC",IF($H$22="CT","C",'P16'!$D15))))</f>
        <v>C</v>
      </c>
      <c r="X22" s="12" t="e">
        <f>IF(#REF!="NT","NT",IF($H$22="NCT","NC",IF(#REF!="NC","NC",IF($H$22="CT","C",#REF!))))</f>
        <v>#REF!</v>
      </c>
      <c r="Y22" s="12" t="e">
        <f>IF(#REF!="NT","NT",IF($H$22="NCT","NC",IF(#REF!="NC","NC",IF($H$22="CT","C",#REF!))))</f>
        <v>#REF!</v>
      </c>
      <c r="Z22" s="12" t="e">
        <f>IF(#REF!="NT","NT",IF($H$22="NCT","NC",IF(#REF!="NC","NC",IF($H$22="CT","C",#REF!))))</f>
        <v>#REF!</v>
      </c>
      <c r="AA22" s="12" t="e">
        <f>IF(#REF!="NT","NT",IF($H$22="NCT","NC",IF(#REF!="NC","NC",IF($H$22="CT","C",#REF!))))</f>
        <v>#REF!</v>
      </c>
      <c r="AB22" s="39"/>
      <c r="AC22" s="47"/>
      <c r="AD22" s="47"/>
      <c r="AE22" s="47"/>
      <c r="AF22" s="47"/>
    </row>
    <row r="23" spans="1:32" ht="45">
      <c r="A23" s="134"/>
      <c r="B23" s="34" t="s">
        <v>62</v>
      </c>
      <c r="C23" s="35" t="s">
        <v>63</v>
      </c>
      <c r="D23" s="34" t="str">
        <f>IF(F23&gt;0,"NC",IF(E23&gt;0,"C",IF(G23&gt;0,"NA","NT")))</f>
        <v>NC</v>
      </c>
      <c r="E23" s="67">
        <f t="shared" ref="E23:E24" si="8">COUNTIF(H23:AA23,"C")+COUNTIF(H23:AA23,"CT")</f>
        <v>0</v>
      </c>
      <c r="F23" s="69">
        <f>COUNTIF(H23:AA23,"NC")+COUNTIF(H23:AA23,"NCT")</f>
        <v>16</v>
      </c>
      <c r="G23" s="72">
        <f>COUNTIF(H23:AA23,"NA")</f>
        <v>0</v>
      </c>
      <c r="H23" s="12" t="str">
        <f>'P01'!$D16</f>
        <v>NCT</v>
      </c>
      <c r="I23" s="12" t="str">
        <f>IF('P02'!$D16="NT","NT",IF($H$23="NCT","NC",IF('P02'!$D16="NC","NC",IF($H$23="CT","C",'P02'!$D16))))</f>
        <v>NC</v>
      </c>
      <c r="J23" s="12" t="str">
        <f>IF('P03'!$D16="NT","NT",IF($H$23="NCT","NC",IF('P03'!$D16="NC","NC",IF($H$23="CT","C",'P03'!$D16))))</f>
        <v>NC</v>
      </c>
      <c r="K23" s="12" t="str">
        <f>IF('P04'!$D16="NT","NT",IF($H$23="NCT","NC",IF('P04'!$D16="NC","NC",IF($H$23="CT","C",'P04'!$D16))))</f>
        <v>NC</v>
      </c>
      <c r="L23" s="12" t="str">
        <f>IF('P05'!$D16="NT","NT",IF($H$23="NCT","NC",IF('P05'!$D16="NC","NC",IF($H$23="CT","C",'P05'!$D16))))</f>
        <v>NC</v>
      </c>
      <c r="M23" s="12" t="str">
        <f>IF('P06'!$D16="NT","NT",IF($H$23="NCT","NC",IF('P06'!$D16="NC","NC",IF($H$23="CT","C",'P06'!$D16))))</f>
        <v>NC</v>
      </c>
      <c r="N23" s="12" t="str">
        <f>IF('P07'!$D16="NT","NT",IF($H$23="NCT","NC",IF('P07'!$D16="NC","NC",IF($H$23="CT","C",'P07'!$D16))))</f>
        <v>NC</v>
      </c>
      <c r="O23" s="12" t="str">
        <f>IF('P08'!$D16="NT","NT",IF($H$23="NCT","NC",IF('P08'!$D16="NC","NC",IF($H$23="CT","C",'P08'!$D16))))</f>
        <v>NC</v>
      </c>
      <c r="P23" s="12" t="str">
        <f>IF('P09'!$D16="NT","NT",IF($H$23="NCT","NC",IF('P09'!$D16="NC","NC",IF($H$23="CT","C",'P09'!$D16))))</f>
        <v>NC</v>
      </c>
      <c r="Q23" s="12" t="str">
        <f>IF('P10'!$D16="NT","NT",IF($H$23="NCT","NC",IF('P10'!$D16="NC","NC",IF($H$23="CT","C",'P10'!$D16))))</f>
        <v>NC</v>
      </c>
      <c r="R23" s="12" t="str">
        <f>IF('P11'!$D16="NT","NT",IF($H$23="NCT","NC",IF('P11'!$D16="NC","NC",IF($H$23="CT","C",'P11'!$D16))))</f>
        <v>NC</v>
      </c>
      <c r="S23" s="12" t="str">
        <f>IF('P12'!$D16="NT","NT",IF($H$23="NCT","NC",IF('P12'!$D16="NC","NC",IF($H$23="CT","C",'P12'!$D16))))</f>
        <v>NC</v>
      </c>
      <c r="T23" s="12" t="str">
        <f>IF('P13'!$D16="NT","NT",IF($H$23="NCT","NC",IF('P13'!$D16="NC","NC",IF($H$23="CT","C",'P13'!$D16))))</f>
        <v>NC</v>
      </c>
      <c r="U23" s="12" t="str">
        <f>IF('P14'!$D16="NT","NT",IF($H$23="NCT","NC",IF('P14'!$D16="NC","NC",IF($H$23="CT","C",'P14'!$D16))))</f>
        <v>NC</v>
      </c>
      <c r="V23" s="12" t="str">
        <f>IF('P15'!$D16="NT","NT",IF($H$23="NCT","NC",IF('P15'!$D16="NC","NC",IF($H$23="CT","C",'P15'!$D16))))</f>
        <v>NC</v>
      </c>
      <c r="W23" s="12" t="str">
        <f>IF('P16'!$D16="NT","NT",IF($H$23="NCT","NC",IF('P16'!$D16="NC","NC",IF($H$23="CT","C",'P16'!$D16))))</f>
        <v>NC</v>
      </c>
      <c r="X23" s="12" t="e">
        <f>IF(#REF!="NT","NT",IF($H$23="NCT","NC",IF(#REF!="NC","NC",IF($H$23="CT","C",#REF!))))</f>
        <v>#REF!</v>
      </c>
      <c r="Y23" s="12" t="e">
        <f>IF(#REF!="NT","NT",IF($H$23="NCT","NC",IF(#REF!="NC","NC",IF($H$23="CT","C",#REF!))))</f>
        <v>#REF!</v>
      </c>
      <c r="Z23" s="12" t="e">
        <f>IF(#REF!="NT","NT",IF($H$23="NCT","NC",IF(#REF!="NC","NC",IF($H$23="CT","C",#REF!))))</f>
        <v>#REF!</v>
      </c>
      <c r="AA23" s="12" t="e">
        <f>IF(#REF!="NT","NT",IF($H$23="NCT","NC",IF(#REF!="NC","NC",IF($H$23="CT","C",#REF!))))</f>
        <v>#REF!</v>
      </c>
      <c r="AB23" s="39"/>
      <c r="AC23" s="47"/>
      <c r="AD23" s="47"/>
      <c r="AE23" s="47"/>
      <c r="AF23" s="47"/>
    </row>
    <row r="24" spans="1:32" ht="75">
      <c r="A24" s="134"/>
      <c r="B24" s="34" t="s">
        <v>64</v>
      </c>
      <c r="C24" s="35" t="s">
        <v>65</v>
      </c>
      <c r="D24" s="34" t="str">
        <f>IF(F24&gt;0,"NC",IF(E24&gt;0,"C",IF(G24&gt;0,"NA","NT")))</f>
        <v>NC</v>
      </c>
      <c r="E24" s="67">
        <f t="shared" si="8"/>
        <v>14</v>
      </c>
      <c r="F24" s="69">
        <f>COUNTIF(H24:AA24,"NC")+COUNTIF(H24:AA24,"NCT")</f>
        <v>2</v>
      </c>
      <c r="G24" s="72">
        <f>COUNTIF(H24:AA24,"NA")</f>
        <v>0</v>
      </c>
      <c r="H24" s="12" t="str">
        <f>'P01'!$D17</f>
        <v>NC</v>
      </c>
      <c r="I24" s="12" t="str">
        <f>IF('P02'!$D17="NT","NT",IF($H$24="NCT","NC",IF('P02'!$D17="NC","NC",IF($H$24="CT","C",'P02'!$D17))))</f>
        <v>C</v>
      </c>
      <c r="J24" s="12" t="str">
        <f>IF('P03'!$D17="NT","NT",IF($H$24="NCT","NC",IF('P03'!$D17="NC","NC",IF($H$24="CT","C",'P03'!$D17))))</f>
        <v>C</v>
      </c>
      <c r="K24" s="12" t="str">
        <f>IF('P04'!$D17="NT","NT",IF($H$24="NCT","NC",IF('P04'!$D17="NC","NC",IF($H$24="CT","C",'P04'!$D17))))</f>
        <v>C</v>
      </c>
      <c r="L24" s="12" t="str">
        <f>IF('P05'!$D17="NT","NT",IF($H$24="NCT","NC",IF('P05'!$D17="NC","NC",IF($H$24="CT","C",'P05'!$D17))))</f>
        <v>C</v>
      </c>
      <c r="M24" s="12" t="str">
        <f>IF('P06'!$D17="NT","NT",IF($H$24="NCT","NC",IF('P06'!$D17="NC","NC",IF($H$24="CT","C",'P06'!$D17))))</f>
        <v>C</v>
      </c>
      <c r="N24" s="12" t="str">
        <f>IF('P07'!$D17="NT","NT",IF($H$24="NCT","NC",IF('P07'!$D17="NC","NC",IF($H$24="CT","C",'P07'!$D17))))</f>
        <v>C</v>
      </c>
      <c r="O24" s="12" t="str">
        <f>IF('P08'!$D17="NT","NT",IF($H$24="NCT","NC",IF('P08'!$D17="NC","NC",IF($H$24="CT","C",'P08'!$D17))))</f>
        <v>NC</v>
      </c>
      <c r="P24" s="12" t="str">
        <f>IF('P09'!$D17="NT","NT",IF($H$24="NCT","NC",IF('P09'!$D17="NC","NC",IF($H$24="CT","C",'P09'!$D17))))</f>
        <v>C</v>
      </c>
      <c r="Q24" s="12" t="str">
        <f>IF('P10'!$D17="NT","NT",IF($H$24="NCT","NC",IF('P10'!$D17="NC","NC",IF($H$24="CT","C",'P10'!$D17))))</f>
        <v>C</v>
      </c>
      <c r="R24" s="12" t="str">
        <f>IF('P11'!$D17="NT","NT",IF($H$24="NCT","NC",IF('P11'!$D17="NC","NC",IF($H$24="CT","C",'P11'!$D17))))</f>
        <v>C</v>
      </c>
      <c r="S24" s="12" t="str">
        <f>IF('P12'!$D17="NT","NT",IF($H$24="NCT","NC",IF('P12'!$D17="NC","NC",IF($H$24="CT","C",'P12'!$D17))))</f>
        <v>C</v>
      </c>
      <c r="T24" s="12" t="str">
        <f>IF('P13'!$D17="NT","NT",IF($H$24="NCT","NC",IF('P13'!$D17="NC","NC",IF($H$24="CT","C",'P13'!$D17))))</f>
        <v>C</v>
      </c>
      <c r="U24" s="12" t="str">
        <f>IF('P14'!$D17="NT","NT",IF($H$24="NCT","NC",IF('P14'!$D17="NC","NC",IF($H$24="CT","C",'P14'!$D17))))</f>
        <v>C</v>
      </c>
      <c r="V24" s="12" t="str">
        <f>IF('P15'!$D17="NT","NT",IF($H$24="NCT","NC",IF('P15'!$D17="NC","NC",IF($H$24="CT","C",'P15'!$D17))))</f>
        <v>C</v>
      </c>
      <c r="W24" s="12" t="str">
        <f>IF('P16'!$D17="NT","NT",IF($H$24="NCT","NC",IF('P16'!$D17="NC","NC",IF($H$24="CT","C",'P16'!$D17))))</f>
        <v>C</v>
      </c>
      <c r="X24" s="12" t="e">
        <f>IF(#REF!="NT","NT",IF($H$24="NCT","NC",IF(#REF!="NC","NC",IF($H$24="CT","C",#REF!))))</f>
        <v>#REF!</v>
      </c>
      <c r="Y24" s="12" t="e">
        <f>IF(#REF!="NT","NT",IF($H$24="NCT","NC",IF(#REF!="NC","NC",IF($H$24="CT","C",#REF!))))</f>
        <v>#REF!</v>
      </c>
      <c r="Z24" s="12" t="e">
        <f>IF(#REF!="NT","NT",IF($H$24="NCT","NC",IF(#REF!="NC","NC",IF($H$24="CT","C",#REF!))))</f>
        <v>#REF!</v>
      </c>
      <c r="AA24" s="12" t="e">
        <f>IF(#REF!="NT","NT",IF($H$24="NCT","NC",IF(#REF!="NC","NC",IF($H$24="CT","C",#REF!))))</f>
        <v>#REF!</v>
      </c>
      <c r="AB24" s="39"/>
      <c r="AC24" s="47"/>
      <c r="AD24" s="47"/>
      <c r="AE24" s="47"/>
      <c r="AF24" s="47"/>
    </row>
    <row r="25" spans="1:32" ht="16">
      <c r="A25" s="31"/>
      <c r="B25" s="29"/>
      <c r="C25" s="29"/>
      <c r="D25" s="30"/>
      <c r="E25" s="66">
        <f>SUM(E22:E24)</f>
        <v>28</v>
      </c>
      <c r="F25" s="77">
        <f>SUM(F22:F24)</f>
        <v>20</v>
      </c>
      <c r="G25" s="73">
        <f>SUM(G22:G24)</f>
        <v>0</v>
      </c>
      <c r="H25" s="29"/>
      <c r="I25" s="29"/>
      <c r="J25" s="29"/>
      <c r="K25" s="29"/>
      <c r="L25" s="29"/>
      <c r="M25" s="29"/>
      <c r="N25" s="29"/>
      <c r="O25" s="29"/>
      <c r="P25" s="29"/>
      <c r="Q25" s="29"/>
      <c r="R25" s="29"/>
      <c r="S25" s="29"/>
      <c r="T25" s="29"/>
      <c r="U25" s="29"/>
      <c r="V25" s="29"/>
      <c r="W25" s="29"/>
      <c r="X25" s="29"/>
      <c r="Y25" s="29"/>
      <c r="Z25" s="29"/>
      <c r="AA25" s="29"/>
      <c r="AB25" s="39"/>
      <c r="AC25" s="47"/>
      <c r="AD25" s="47"/>
      <c r="AE25" s="47"/>
      <c r="AF25" s="47"/>
    </row>
    <row r="26" spans="1:32" ht="45">
      <c r="A26" s="133" t="s">
        <v>25</v>
      </c>
      <c r="B26" s="34" t="s">
        <v>66</v>
      </c>
      <c r="C26" s="35" t="s">
        <v>67</v>
      </c>
      <c r="D26" s="34" t="str">
        <f t="shared" ref="D26:D38" si="9">IF(F26&gt;0,"NC",IF(E26&gt;0,"C",IF(G26&gt;0,"NA","NT")))</f>
        <v>NC</v>
      </c>
      <c r="E26" s="67">
        <f>COUNTIF(H26:AA26,"C")+COUNTIF(H26:AA26,"CT")</f>
        <v>0</v>
      </c>
      <c r="F26" s="69">
        <f t="shared" ref="F26:F38" si="10">COUNTIF(H26:AA26,"NC")+COUNTIF(H26:AA26,"NCT")</f>
        <v>3</v>
      </c>
      <c r="G26" s="72">
        <f t="shared" ref="G26:G38" si="11">COUNTIF(H26:AA26,"NA")</f>
        <v>13</v>
      </c>
      <c r="H26" s="12" t="str">
        <f>'P01'!$D18</f>
        <v>NC</v>
      </c>
      <c r="I26" s="12" t="str">
        <f>IF('P02'!$D18="NT","NT",IF($H$26="NCT","NC",IF('P02'!$D18="NC","NC",IF($H$26="CT","C",'P02'!$D18))))</f>
        <v>NA</v>
      </c>
      <c r="J26" s="12" t="str">
        <f>IF('P03'!$D18="NT","NT",IF($H$26="NCT","NC",IF('P03'!$D18="NC","NC",IF($H$26="CT","C",'P03'!$D18))))</f>
        <v>NA</v>
      </c>
      <c r="K26" s="12" t="str">
        <f>IF('P04'!$D18="NT","NT",IF($H$26="NCT","NC",IF('P04'!$D18="NC","NC",IF($H$26="CT","C",'P04'!$D18))))</f>
        <v>NA</v>
      </c>
      <c r="L26" s="12" t="str">
        <f>IF('P05'!$D18="NT","NT",IF($H$26="NCT","NC",IF('P05'!$D18="NC","NC",IF($H$26="CT","C",'P05'!$D18))))</f>
        <v>NA</v>
      </c>
      <c r="M26" s="12" t="str">
        <f>IF('P06'!$D18="NT","NT",IF($H$26="NCT","NC",IF('P06'!$D18="NC","NC",IF($H$26="CT","C",'P06'!$D18))))</f>
        <v>NA</v>
      </c>
      <c r="N26" s="12" t="str">
        <f>IF('P07'!$D18="NT","NT",IF($H$26="NCT","NC",IF('P07'!$D18="NC","NC",IF($H$26="CT","C",'P07'!$D18))))</f>
        <v>NA</v>
      </c>
      <c r="O26" s="12" t="str">
        <f>IF('P08'!$D18="NT","NT",IF($H$26="NCT","NC",IF('P08'!$D18="NC","NC",IF($H$26="CT","C",'P08'!$D18))))</f>
        <v>NA</v>
      </c>
      <c r="P26" s="12" t="str">
        <f>IF('P09'!$D18="NT","NT",IF($H$26="NCT","NC",IF('P09'!$D18="NC","NC",IF($H$26="CT","C",'P09'!$D18))))</f>
        <v>NA</v>
      </c>
      <c r="Q26" s="12" t="str">
        <f>IF('P10'!$D18="NT","NT",IF($H$26="NCT","NC",IF('P10'!$D18="NC","NC",IF($H$26="CT","C",'P10'!$D18))))</f>
        <v>NC</v>
      </c>
      <c r="R26" s="12" t="str">
        <f>IF('P11'!$D18="NT","NT",IF($H$26="NCT","NC",IF('P11'!$D18="NC","NC",IF($H$26="CT","C",'P11'!$D18))))</f>
        <v>NA</v>
      </c>
      <c r="S26" s="12" t="str">
        <f>IF('P12'!$D18="NT","NT",IF($H$26="NCT","NC",IF('P12'!$D18="NC","NC",IF($H$26="CT","C",'P12'!$D18))))</f>
        <v>NA</v>
      </c>
      <c r="T26" s="12" t="str">
        <f>IF('P13'!$D18="NT","NT",IF($H$26="NCT","NC",IF('P13'!$D18="NC","NC",IF($H$26="CT","C",'P13'!$D18))))</f>
        <v>NA</v>
      </c>
      <c r="U26" s="12" t="str">
        <f>IF('P14'!$D18="NT","NT",IF($H$26="NCT","NC",IF('P14'!$D18="NC","NC",IF($H$26="CT","C",'P14'!$D18))))</f>
        <v>NC</v>
      </c>
      <c r="V26" s="12" t="str">
        <f>IF('P15'!$D18="NT","NT",IF($H$26="NCT","NC",IF('P15'!$D18="NC","NC",IF($H$26="CT","C",'P15'!$D18))))</f>
        <v>NA</v>
      </c>
      <c r="W26" s="12" t="str">
        <f>IF('P16'!$D18="NT","NT",IF($H$26="NCT","NC",IF('P16'!$D18="NC","NC",IF($H$26="CT","C",'P16'!$D18))))</f>
        <v>NA</v>
      </c>
      <c r="X26" s="12" t="e">
        <f>IF(#REF!="NT","NT",IF($H$26="NCT","NC",IF(#REF!="NC","NC",IF($H$26="CT","C",#REF!))))</f>
        <v>#REF!</v>
      </c>
      <c r="Y26" s="12" t="e">
        <f>IF(#REF!="NT","NT",IF($H$26="NCT","NC",IF(#REF!="NC","NC",IF($H$26="CT","C",#REF!))))</f>
        <v>#REF!</v>
      </c>
      <c r="Z26" s="12" t="e">
        <f>IF(#REF!="NT","NT",IF($H$26="NCT","NC",IF(#REF!="NC","NC",IF($H$26="CT","C",#REF!))))</f>
        <v>#REF!</v>
      </c>
      <c r="AA26" s="12" t="e">
        <f>IF(#REF!="NT","NT",IF($H$26="NCT","NC",IF(#REF!="NC","NC",IF($H$26="CT","C",#REF!))))</f>
        <v>#REF!</v>
      </c>
      <c r="AB26" s="39"/>
    </row>
    <row r="27" spans="1:32" ht="60">
      <c r="A27" s="134"/>
      <c r="B27" s="34" t="s">
        <v>68</v>
      </c>
      <c r="C27" s="35" t="s">
        <v>69</v>
      </c>
      <c r="D27" s="34" t="str">
        <f t="shared" si="9"/>
        <v>NA</v>
      </c>
      <c r="E27" s="67">
        <f t="shared" ref="E27:E38" si="12">COUNTIF(H27:AA27,"C")+COUNTIF(H27:AA27,"CT")</f>
        <v>0</v>
      </c>
      <c r="F27" s="69">
        <f t="shared" si="10"/>
        <v>0</v>
      </c>
      <c r="G27" s="72">
        <f t="shared" si="11"/>
        <v>16</v>
      </c>
      <c r="H27" s="12" t="str">
        <f>'P01'!$D19</f>
        <v>NA</v>
      </c>
      <c r="I27" s="12" t="str">
        <f>IF('P02'!$D19="NT","NT",IF($H$27="NCT","NC",IF('P02'!$D19="NC","NC",IF($H$27="CT","C",'P02'!$D19))))</f>
        <v>NA</v>
      </c>
      <c r="J27" s="12" t="str">
        <f>IF('P03'!$D19="NT","NT",IF($H$27="NCT","NC",IF('P03'!$D19="NC","NC",IF($H$27="CT","C",'P03'!$D19))))</f>
        <v>NA</v>
      </c>
      <c r="K27" s="12" t="str">
        <f>IF('P04'!$D19="NT","NT",IF($H$27="NCT","NC",IF('P04'!$D19="NC","NC",IF($H$27="CT","C",'P04'!$D19))))</f>
        <v>NA</v>
      </c>
      <c r="L27" s="12" t="str">
        <f>IF('P05'!$D19="NT","NT",IF($H$27="NCT","NC",IF('P05'!$D19="NC","NC",IF($H$27="CT","C",'P05'!$D19))))</f>
        <v>NA</v>
      </c>
      <c r="M27" s="12" t="str">
        <f>IF('P06'!$D19="NT","NT",IF($H$27="NCT","NC",IF('P06'!$D19="NC","NC",IF($H$27="CT","C",'P06'!$D19))))</f>
        <v>NA</v>
      </c>
      <c r="N27" s="12" t="str">
        <f>IF('P07'!$D19="NT","NT",IF($H$27="NCT","NC",IF('P07'!$D19="NC","NC",IF($H$27="CT","C",'P07'!$D19))))</f>
        <v>NA</v>
      </c>
      <c r="O27" s="12" t="str">
        <f>IF('P08'!$D19="NT","NT",IF($H$27="NCT","NC",IF('P08'!$D19="NC","NC",IF($H$27="CT","C",'P08'!$D19))))</f>
        <v>NA</v>
      </c>
      <c r="P27" s="12" t="str">
        <f>IF('P09'!$D19="NT","NT",IF($H$27="NCT","NC",IF('P09'!$D19="NC","NC",IF($H$27="CT","C",'P09'!$D19))))</f>
        <v>NA</v>
      </c>
      <c r="Q27" s="12" t="str">
        <f>IF('P10'!$D19="NT","NT",IF($H$27="NCT","NC",IF('P10'!$D19="NC","NC",IF($H$27="CT","C",'P10'!$D19))))</f>
        <v>NA</v>
      </c>
      <c r="R27" s="12" t="str">
        <f>IF('P11'!$D19="NT","NT",IF($H$27="NCT","NC",IF('P11'!$D19="NC","NC",IF($H$27="CT","C",'P11'!$D19))))</f>
        <v>NA</v>
      </c>
      <c r="S27" s="12" t="str">
        <f>IF('P12'!$D19="NT","NT",IF($H$27="NCT","NC",IF('P12'!$D19="NC","NC",IF($H$27="CT","C",'P12'!$D19))))</f>
        <v>NA</v>
      </c>
      <c r="T27" s="12" t="str">
        <f>IF('P13'!$D19="NT","NT",IF($H$27="NCT","NC",IF('P13'!$D19="NC","NC",IF($H$27="CT","C",'P13'!$D19))))</f>
        <v>NA</v>
      </c>
      <c r="U27" s="12" t="str">
        <f>IF('P14'!$D19="NT","NT",IF($H$27="NCT","NC",IF('P14'!$D19="NC","NC",IF($H$27="CT","C",'P14'!$D19))))</f>
        <v>NA</v>
      </c>
      <c r="V27" s="12" t="str">
        <f>IF('P15'!$D19="NT","NT",IF($H$27="NCT","NC",IF('P15'!$D19="NC","NC",IF($H$27="CT","C",'P15'!$D19))))</f>
        <v>NA</v>
      </c>
      <c r="W27" s="12" t="str">
        <f>IF('P16'!$D19="NT","NT",IF($H$27="NCT","NC",IF('P16'!$D19="NC","NC",IF($H$27="CT","C",'P16'!$D19))))</f>
        <v>NA</v>
      </c>
      <c r="X27" s="12" t="e">
        <f>IF(#REF!="NT","NT",IF($H$27="NCT","NC",IF(#REF!="NC","NC",IF($H$27="CT","C",#REF!))))</f>
        <v>#REF!</v>
      </c>
      <c r="Y27" s="12" t="e">
        <f>IF(#REF!="NT","NT",IF($H$27="NCT","NC",IF(#REF!="NC","NC",IF($H$27="CT","C",#REF!))))</f>
        <v>#REF!</v>
      </c>
      <c r="Z27" s="12" t="e">
        <f>IF(#REF!="NT","NT",IF($H$27="NCT","NC",IF(#REF!="NC","NC",IF($H$27="CT","C",#REF!))))</f>
        <v>#REF!</v>
      </c>
      <c r="AA27" s="12" t="e">
        <f>IF(#REF!="NT","NT",IF($H$27="NCT","NC",IF(#REF!="NC","NC",IF($H$27="CT","C",#REF!))))</f>
        <v>#REF!</v>
      </c>
      <c r="AB27" s="39"/>
    </row>
    <row r="28" spans="1:32" ht="45">
      <c r="A28" s="134"/>
      <c r="B28" s="34" t="s">
        <v>70</v>
      </c>
      <c r="C28" s="35" t="s">
        <v>71</v>
      </c>
      <c r="D28" s="34" t="str">
        <f t="shared" si="9"/>
        <v>C</v>
      </c>
      <c r="E28" s="67">
        <f t="shared" si="12"/>
        <v>2</v>
      </c>
      <c r="F28" s="69">
        <f t="shared" si="10"/>
        <v>0</v>
      </c>
      <c r="G28" s="72">
        <f t="shared" si="11"/>
        <v>14</v>
      </c>
      <c r="H28" s="12" t="str">
        <f>'P01'!$D20</f>
        <v>C</v>
      </c>
      <c r="I28" s="12" t="str">
        <f>IF('P02'!$D20="NT","NT",IF($H$28="NCT","NC",IF('P02'!$D20="NC","NC",IF($H$28="CT","C",'P02'!$D20))))</f>
        <v>NA</v>
      </c>
      <c r="J28" s="12" t="str">
        <f>IF('P03'!$D20="NT","NT",IF($H$28="NCT","NC",IF('P03'!$D20="NC","NC",IF($H$28="CT","C",'P03'!$D20))))</f>
        <v>NA</v>
      </c>
      <c r="K28" s="12" t="str">
        <f>IF('P04'!$D20="NT","NT",IF($H$28="NCT","NC",IF('P04'!$D20="NC","NC",IF($H$28="CT","C",'P04'!$D20))))</f>
        <v>NA</v>
      </c>
      <c r="L28" s="12" t="str">
        <f>IF('P05'!$D20="NT","NT",IF($H$28="NCT","NC",IF('P05'!$D20="NC","NC",IF($H$28="CT","C",'P05'!$D20))))</f>
        <v>NA</v>
      </c>
      <c r="M28" s="12" t="str">
        <f>IF('P06'!$D20="NT","NT",IF($H$28="NCT","NC",IF('P06'!$D20="NC","NC",IF($H$28="CT","C",'P06'!$D20))))</f>
        <v>NA</v>
      </c>
      <c r="N28" s="12" t="str">
        <f>IF('P07'!$D20="NT","NT",IF($H$28="NCT","NC",IF('P07'!$D20="NC","NC",IF($H$28="CT","C",'P07'!$D20))))</f>
        <v>NA</v>
      </c>
      <c r="O28" s="12" t="str">
        <f>IF('P08'!$D20="NT","NT",IF($H$28="NCT","NC",IF('P08'!$D20="NC","NC",IF($H$28="CT","C",'P08'!$D20))))</f>
        <v>NA</v>
      </c>
      <c r="P28" s="12" t="str">
        <f>IF('P09'!$D20="NT","NT",IF($H$28="NCT","NC",IF('P09'!$D20="NC","NC",IF($H$28="CT","C",'P09'!$D20))))</f>
        <v>NA</v>
      </c>
      <c r="Q28" s="12" t="str">
        <f>IF('P10'!$D20="NT","NT",IF($H$28="NCT","NC",IF('P10'!$D20="NC","NC",IF($H$28="CT","C",'P10'!$D20))))</f>
        <v>C</v>
      </c>
      <c r="R28" s="12" t="str">
        <f>IF('P11'!$D20="NT","NT",IF($H$28="NCT","NC",IF('P11'!$D20="NC","NC",IF($H$28="CT","C",'P11'!$D20))))</f>
        <v>NA</v>
      </c>
      <c r="S28" s="12" t="str">
        <f>IF('P12'!$D20="NT","NT",IF($H$28="NCT","NC",IF('P12'!$D20="NC","NC",IF($H$28="CT","C",'P12'!$D20))))</f>
        <v>NA</v>
      </c>
      <c r="T28" s="12" t="str">
        <f>IF('P13'!$D20="NT","NT",IF($H$28="NCT","NC",IF('P13'!$D20="NC","NC",IF($H$28="CT","C",'P13'!$D20))))</f>
        <v>NA</v>
      </c>
      <c r="U28" s="12" t="str">
        <f>IF('P14'!$D20="NT","NT",IF($H$28="NCT","NC",IF('P14'!$D20="NC","NC",IF($H$28="CT","C",'P14'!$D20))))</f>
        <v>NA</v>
      </c>
      <c r="V28" s="12" t="str">
        <f>IF('P15'!$D20="NT","NT",IF($H$28="NCT","NC",IF('P15'!$D20="NC","NC",IF($H$28="CT","C",'P15'!$D20))))</f>
        <v>NA</v>
      </c>
      <c r="W28" s="12" t="str">
        <f>IF('P16'!$D20="NT","NT",IF($H$28="NCT","NC",IF('P16'!$D20="NC","NC",IF($H$28="CT","C",'P16'!$D20))))</f>
        <v>NA</v>
      </c>
      <c r="X28" s="12" t="e">
        <f>IF(#REF!="NT","NT",IF($H$28="NCT","NC",IF(#REF!="NC","NC",IF($H$28="CT","C",#REF!))))</f>
        <v>#REF!</v>
      </c>
      <c r="Y28" s="12" t="e">
        <f>IF(#REF!="NT","NT",IF($H$28="NCT","NC",IF(#REF!="NC","NC",IF($H$28="CT","C",#REF!))))</f>
        <v>#REF!</v>
      </c>
      <c r="Z28" s="12" t="e">
        <f>IF(#REF!="NT","NT",IF($H$28="NCT","NC",IF(#REF!="NC","NC",IF($H$28="CT","C",#REF!))))</f>
        <v>#REF!</v>
      </c>
      <c r="AA28" s="12" t="e">
        <f>IF(#REF!="NT","NT",IF($H$28="NCT","NC",IF(#REF!="NC","NC",IF($H$28="CT","C",#REF!))))</f>
        <v>#REF!</v>
      </c>
      <c r="AB28" s="39"/>
    </row>
    <row r="29" spans="1:32" ht="45">
      <c r="A29" s="134"/>
      <c r="B29" s="34" t="s">
        <v>72</v>
      </c>
      <c r="C29" s="35" t="s">
        <v>73</v>
      </c>
      <c r="D29" s="34" t="str">
        <f t="shared" si="9"/>
        <v>NC</v>
      </c>
      <c r="E29" s="67">
        <f t="shared" si="12"/>
        <v>1</v>
      </c>
      <c r="F29" s="69">
        <f t="shared" si="10"/>
        <v>1</v>
      </c>
      <c r="G29" s="72">
        <f t="shared" si="11"/>
        <v>14</v>
      </c>
      <c r="H29" s="12" t="str">
        <f>'P01'!$D21</f>
        <v>C</v>
      </c>
      <c r="I29" s="12" t="str">
        <f>IF('P02'!$D21="NT","NT",IF($H$29="NCT","NC",IF('P02'!$D21="NC","NC",IF($H$29="CT","C",'P02'!$D21))))</f>
        <v>NA</v>
      </c>
      <c r="J29" s="12" t="str">
        <f>IF('P03'!$D21="NT","NT",IF($H$29="NCT","NC",IF('P03'!$D21="NC","NC",IF($H$29="CT","C",'P03'!$D21))))</f>
        <v>NA</v>
      </c>
      <c r="K29" s="12" t="str">
        <f>IF('P04'!$D21="NT","NT",IF($H$29="NCT","NC",IF('P04'!$D21="NC","NC",IF($H$29="CT","C",'P04'!$D21))))</f>
        <v>NA</v>
      </c>
      <c r="L29" s="12" t="str">
        <f>IF('P05'!$D21="NT","NT",IF($H$29="NCT","NC",IF('P05'!$D21="NC","NC",IF($H$29="CT","C",'P05'!$D21))))</f>
        <v>NA</v>
      </c>
      <c r="M29" s="12" t="str">
        <f>IF('P06'!$D21="NT","NT",IF($H$29="NCT","NC",IF('P06'!$D21="NC","NC",IF($H$29="CT","C",'P06'!$D21))))</f>
        <v>NA</v>
      </c>
      <c r="N29" s="12" t="str">
        <f>IF('P07'!$D21="NT","NT",IF($H$29="NCT","NC",IF('P07'!$D21="NC","NC",IF($H$29="CT","C",'P07'!$D21))))</f>
        <v>NA</v>
      </c>
      <c r="O29" s="12" t="str">
        <f>IF('P08'!$D21="NT","NT",IF($H$29="NCT","NC",IF('P08'!$D21="NC","NC",IF($H$29="CT","C",'P08'!$D21))))</f>
        <v>NA</v>
      </c>
      <c r="P29" s="12" t="str">
        <f>IF('P09'!$D21="NT","NT",IF($H$29="NCT","NC",IF('P09'!$D21="NC","NC",IF($H$29="CT","C",'P09'!$D21))))</f>
        <v>NA</v>
      </c>
      <c r="Q29" s="12" t="str">
        <f>IF('P10'!$D21="NT","NT",IF($H$29="NCT","NC",IF('P10'!$D21="NC","NC",IF($H$29="CT","C",'P10'!$D21))))</f>
        <v>NC</v>
      </c>
      <c r="R29" s="12" t="str">
        <f>IF('P11'!$D21="NT","NT",IF($H$29="NCT","NC",IF('P11'!$D21="NC","NC",IF($H$29="CT","C",'P11'!$D21))))</f>
        <v>NA</v>
      </c>
      <c r="S29" s="12" t="str">
        <f>IF('P12'!$D21="NT","NT",IF($H$29="NCT","NC",IF('P12'!$D21="NC","NC",IF($H$29="CT","C",'P12'!$D21))))</f>
        <v>NA</v>
      </c>
      <c r="T29" s="12" t="str">
        <f>IF('P13'!$D21="NT","NT",IF($H$29="NCT","NC",IF('P13'!$D21="NC","NC",IF($H$29="CT","C",'P13'!$D21))))</f>
        <v>NA</v>
      </c>
      <c r="U29" s="12" t="str">
        <f>IF('P14'!$D21="NT","NT",IF($H$29="NCT","NC",IF('P14'!$D21="NC","NC",IF($H$29="CT","C",'P14'!$D21))))</f>
        <v>NA</v>
      </c>
      <c r="V29" s="12" t="str">
        <f>IF('P15'!$D21="NT","NT",IF($H$29="NCT","NC",IF('P15'!$D21="NC","NC",IF($H$29="CT","C",'P15'!$D21))))</f>
        <v>NA</v>
      </c>
      <c r="W29" s="12" t="str">
        <f>IF('P16'!$D21="NT","NT",IF($H$29="NCT","NC",IF('P16'!$D21="NC","NC",IF($H$29="CT","C",'P16'!$D21))))</f>
        <v>NA</v>
      </c>
      <c r="X29" s="12" t="e">
        <f>IF(#REF!="NT","NT",IF($H$29="NCT","NC",IF(#REF!="NC","NC",IF($H$29="CT","C",#REF!))))</f>
        <v>#REF!</v>
      </c>
      <c r="Y29" s="12" t="e">
        <f>IF(#REF!="NT","NT",IF($H$29="NCT","NC",IF(#REF!="NC","NC",IF($H$29="CT","C",#REF!))))</f>
        <v>#REF!</v>
      </c>
      <c r="Z29" s="12" t="e">
        <f>IF(#REF!="NT","NT",IF($H$29="NCT","NC",IF(#REF!="NC","NC",IF($H$29="CT","C",#REF!))))</f>
        <v>#REF!</v>
      </c>
      <c r="AA29" s="12" t="e">
        <f>IF(#REF!="NT","NT",IF($H$29="NCT","NC",IF(#REF!="NC","NC",IF($H$29="CT","C",#REF!))))</f>
        <v>#REF!</v>
      </c>
      <c r="AB29" s="39"/>
    </row>
    <row r="30" spans="1:32" ht="45">
      <c r="A30" s="134"/>
      <c r="B30" s="34" t="s">
        <v>74</v>
      </c>
      <c r="C30" s="35" t="s">
        <v>75</v>
      </c>
      <c r="D30" s="34" t="str">
        <f t="shared" si="9"/>
        <v>NC</v>
      </c>
      <c r="E30" s="67">
        <f t="shared" si="12"/>
        <v>0</v>
      </c>
      <c r="F30" s="69">
        <f t="shared" si="10"/>
        <v>3</v>
      </c>
      <c r="G30" s="72">
        <f t="shared" si="11"/>
        <v>13</v>
      </c>
      <c r="H30" s="12" t="str">
        <f>'P01'!$D22</f>
        <v>NC</v>
      </c>
      <c r="I30" s="12" t="str">
        <f>IF('P02'!$D22="NT","NT",IF($H$30="NCT","NC",IF('P02'!$D22="NC","NC",IF($H$30="CT","C",'P02'!$D22))))</f>
        <v>NA</v>
      </c>
      <c r="J30" s="12" t="str">
        <f>IF('P03'!$D22="NT","NT",IF($H$30="NCT","NC",IF('P03'!$D22="NC","NC",IF($H$30="CT","C",'P03'!$D22))))</f>
        <v>NA</v>
      </c>
      <c r="K30" s="12" t="str">
        <f>IF('P04'!$D22="NT","NT",IF($H$30="NCT","NC",IF('P04'!$D22="NC","NC",IF($H$30="CT","C",'P04'!$D22))))</f>
        <v>NA</v>
      </c>
      <c r="L30" s="12" t="str">
        <f>IF('P05'!$D22="NT","NT",IF($H$30="NCT","NC",IF('P05'!$D22="NC","NC",IF($H$30="CT","C",'P05'!$D22))))</f>
        <v>NA</v>
      </c>
      <c r="M30" s="12" t="str">
        <f>IF('P06'!$D22="NT","NT",IF($H$30="NCT","NC",IF('P06'!$D22="NC","NC",IF($H$30="CT","C",'P06'!$D22))))</f>
        <v>NA</v>
      </c>
      <c r="N30" s="12" t="str">
        <f>IF('P07'!$D22="NT","NT",IF($H$30="NCT","NC",IF('P07'!$D22="NC","NC",IF($H$30="CT","C",'P07'!$D22))))</f>
        <v>NA</v>
      </c>
      <c r="O30" s="12" t="str">
        <f>IF('P08'!$D22="NT","NT",IF($H$30="NCT","NC",IF('P08'!$D22="NC","NC",IF($H$30="CT","C",'P08'!$D22))))</f>
        <v>NA</v>
      </c>
      <c r="P30" s="12" t="str">
        <f>IF('P09'!$D22="NT","NT",IF($H$30="NCT","NC",IF('P09'!$D22="NC","NC",IF($H$30="CT","C",'P09'!$D22))))</f>
        <v>NA</v>
      </c>
      <c r="Q30" s="12" t="str">
        <f>IF('P10'!$D22="NT","NT",IF($H$30="NCT","NC",IF('P10'!$D22="NC","NC",IF($H$30="CT","C",'P10'!$D22))))</f>
        <v>NC</v>
      </c>
      <c r="R30" s="12" t="str">
        <f>IF('P11'!$D22="NT","NT",IF($H$30="NCT","NC",IF('P11'!$D22="NC","NC",IF($H$30="CT","C",'P11'!$D22))))</f>
        <v>NA</v>
      </c>
      <c r="S30" s="12" t="str">
        <f>IF('P12'!$D22="NT","NT",IF($H$30="NCT","NC",IF('P12'!$D22="NC","NC",IF($H$30="CT","C",'P12'!$D22))))</f>
        <v>NA</v>
      </c>
      <c r="T30" s="12" t="str">
        <f>IF('P13'!$D22="NT","NT",IF($H$30="NCT","NC",IF('P13'!$D22="NC","NC",IF($H$30="CT","C",'P13'!$D22))))</f>
        <v>NA</v>
      </c>
      <c r="U30" s="12" t="str">
        <f>IF('P14'!$D22="NT","NT",IF($H$30="NCT","NC",IF('P14'!$D22="NC","NC",IF($H$30="CT","C",'P14'!$D22))))</f>
        <v>NC</v>
      </c>
      <c r="V30" s="12" t="str">
        <f>IF('P15'!$D22="NT","NT",IF($H$30="NCT","NC",IF('P15'!$D22="NC","NC",IF($H$30="CT","C",'P15'!$D22))))</f>
        <v>NA</v>
      </c>
      <c r="W30" s="12" t="str">
        <f>IF('P16'!$D22="NT","NT",IF($H$30="NCT","NC",IF('P16'!$D22="NC","NC",IF($H$30="CT","C",'P16'!$D22))))</f>
        <v>NA</v>
      </c>
      <c r="X30" s="12" t="e">
        <f>IF(#REF!="NT","NT",IF($H$30="NCT","NC",IF(#REF!="NC","NC",IF($H$30="CT","C",#REF!))))</f>
        <v>#REF!</v>
      </c>
      <c r="Y30" s="12" t="e">
        <f>IF(#REF!="NT","NT",IF($H$30="NCT","NC",IF(#REF!="NC","NC",IF($H$30="CT","C",#REF!))))</f>
        <v>#REF!</v>
      </c>
      <c r="Z30" s="12" t="e">
        <f>IF(#REF!="NT","NT",IF($H$30="NCT","NC",IF(#REF!="NC","NC",IF($H$30="CT","C",#REF!))))</f>
        <v>#REF!</v>
      </c>
      <c r="AA30" s="12" t="e">
        <f>IF(#REF!="NT","NT",IF($H$30="NCT","NC",IF(#REF!="NC","NC",IF($H$30="CT","C",#REF!))))</f>
        <v>#REF!</v>
      </c>
      <c r="AB30" s="39"/>
    </row>
    <row r="31" spans="1:32" ht="45">
      <c r="A31" s="134"/>
      <c r="B31" s="34" t="s">
        <v>76</v>
      </c>
      <c r="C31" s="35" t="s">
        <v>77</v>
      </c>
      <c r="D31" s="34" t="str">
        <f t="shared" si="9"/>
        <v>NA</v>
      </c>
      <c r="E31" s="67">
        <f t="shared" si="12"/>
        <v>0</v>
      </c>
      <c r="F31" s="69">
        <f t="shared" si="10"/>
        <v>0</v>
      </c>
      <c r="G31" s="72">
        <f t="shared" si="11"/>
        <v>16</v>
      </c>
      <c r="H31" s="12" t="str">
        <f>'P01'!$D23</f>
        <v>NA</v>
      </c>
      <c r="I31" s="12" t="str">
        <f>IF('P02'!$D23="NT","NT",IF($H$31="NCT","NC",IF('P02'!$D23="NC","NC",IF($H$31="CT","C",'P02'!$D23))))</f>
        <v>NA</v>
      </c>
      <c r="J31" s="12" t="str">
        <f>IF('P03'!$D23="NT","NT",IF($H$31="NCT","NC",IF('P03'!$D23="NC","NC",IF($H$31="CT","C",'P03'!$D23))))</f>
        <v>NA</v>
      </c>
      <c r="K31" s="12" t="str">
        <f>IF('P04'!$D23="NT","NT",IF($H$31="NCT","NC",IF('P04'!$D23="NC","NC",IF($H$31="CT","C",'P04'!$D23))))</f>
        <v>NA</v>
      </c>
      <c r="L31" s="12" t="str">
        <f>IF('P05'!$D23="NT","NT",IF($H$31="NCT","NC",IF('P05'!$D23="NC","NC",IF($H$31="CT","C",'P05'!$D23))))</f>
        <v>NA</v>
      </c>
      <c r="M31" s="12" t="str">
        <f>IF('P06'!$D23="NT","NT",IF($H$31="NCT","NC",IF('P06'!$D23="NC","NC",IF($H$31="CT","C",'P06'!$D23))))</f>
        <v>NA</v>
      </c>
      <c r="N31" s="12" t="str">
        <f>IF('P07'!$D23="NT","NT",IF($H$31="NCT","NC",IF('P07'!$D23="NC","NC",IF($H$31="CT","C",'P07'!$D23))))</f>
        <v>NA</v>
      </c>
      <c r="O31" s="12" t="str">
        <f>IF('P08'!$D23="NT","NT",IF($H$31="NCT","NC",IF('P08'!$D23="NC","NC",IF($H$31="CT","C",'P08'!$D23))))</f>
        <v>NA</v>
      </c>
      <c r="P31" s="12" t="str">
        <f>IF('P09'!$D23="NT","NT",IF($H$31="NCT","NC",IF('P09'!$D23="NC","NC",IF($H$31="CT","C",'P09'!$D23))))</f>
        <v>NA</v>
      </c>
      <c r="Q31" s="12" t="str">
        <f>IF('P10'!$D23="NT","NT",IF($H$31="NCT","NC",IF('P10'!$D23="NC","NC",IF($H$31="CT","C",'P10'!$D23))))</f>
        <v>NA</v>
      </c>
      <c r="R31" s="12" t="str">
        <f>IF('P11'!$D23="NT","NT",IF($H$31="NCT","NC",IF('P11'!$D23="NC","NC",IF($H$31="CT","C",'P11'!$D23))))</f>
        <v>NA</v>
      </c>
      <c r="S31" s="12" t="str">
        <f>IF('P12'!$D23="NT","NT",IF($H$31="NCT","NC",IF('P12'!$D23="NC","NC",IF($H$31="CT","C",'P12'!$D23))))</f>
        <v>NA</v>
      </c>
      <c r="T31" s="12" t="str">
        <f>IF('P13'!$D23="NT","NT",IF($H$31="NCT","NC",IF('P13'!$D23="NC","NC",IF($H$31="CT","C",'P13'!$D23))))</f>
        <v>NA</v>
      </c>
      <c r="U31" s="12" t="str">
        <f>IF('P14'!$D23="NT","NT",IF($H$31="NCT","NC",IF('P14'!$D23="NC","NC",IF($H$31="CT","C",'P14'!$D23))))</f>
        <v>NA</v>
      </c>
      <c r="V31" s="12" t="str">
        <f>IF('P15'!$D23="NT","NT",IF($H$31="NCT","NC",IF('P15'!$D23="NC","NC",IF($H$31="CT","C",'P15'!$D23))))</f>
        <v>NA</v>
      </c>
      <c r="W31" s="12" t="str">
        <f>IF('P16'!$D23="NT","NT",IF($H$31="NCT","NC",IF('P16'!$D23="NC","NC",IF($H$31="CT","C",'P16'!$D23))))</f>
        <v>NA</v>
      </c>
      <c r="X31" s="12" t="e">
        <f>IF(#REF!="NT","NT",IF($H$31="NCT","NC",IF(#REF!="NC","NC",IF($H$31="CT","C",#REF!))))</f>
        <v>#REF!</v>
      </c>
      <c r="Y31" s="12" t="e">
        <f>IF(#REF!="NT","NT",IF($H$31="NCT","NC",IF(#REF!="NC","NC",IF($H$31="CT","C",#REF!))))</f>
        <v>#REF!</v>
      </c>
      <c r="Z31" s="12" t="e">
        <f>IF(#REF!="NT","NT",IF($H$31="NCT","NC",IF(#REF!="NC","NC",IF($H$31="CT","C",#REF!))))</f>
        <v>#REF!</v>
      </c>
      <c r="AA31" s="12" t="e">
        <f>IF(#REF!="NT","NT",IF($H$31="NCT","NC",IF(#REF!="NC","NC",IF($H$31="CT","C",#REF!))))</f>
        <v>#REF!</v>
      </c>
      <c r="AB31" s="39"/>
    </row>
    <row r="32" spans="1:32" ht="30">
      <c r="A32" s="134"/>
      <c r="B32" s="34" t="s">
        <v>78</v>
      </c>
      <c r="C32" s="35" t="s">
        <v>79</v>
      </c>
      <c r="D32" s="34" t="str">
        <f t="shared" si="9"/>
        <v>NC</v>
      </c>
      <c r="E32" s="67">
        <f t="shared" si="12"/>
        <v>1</v>
      </c>
      <c r="F32" s="69">
        <f t="shared" si="10"/>
        <v>2</v>
      </c>
      <c r="G32" s="72">
        <f t="shared" si="11"/>
        <v>13</v>
      </c>
      <c r="H32" s="12" t="str">
        <f>'P01'!$D24</f>
        <v>C</v>
      </c>
      <c r="I32" s="12" t="str">
        <f>IF('P02'!$D24="NT","NT",IF($H$32="NCT","NC",IF('P02'!$D24="NC","NC",IF($H$32="CT","C",'P02'!$D24))))</f>
        <v>NA</v>
      </c>
      <c r="J32" s="12" t="str">
        <f>IF('P03'!$D24="NT","NT",IF($H$32="NCT","NC",IF('P03'!$D24="NC","NC",IF($H$32="CT","C",'P03'!$D24))))</f>
        <v>NA</v>
      </c>
      <c r="K32" s="12" t="str">
        <f>IF('P04'!$D24="NT","NT",IF($H$32="NCT","NC",IF('P04'!$D24="NC","NC",IF($H$32="CT","C",'P04'!$D24))))</f>
        <v>NA</v>
      </c>
      <c r="L32" s="12" t="str">
        <f>IF('P05'!$D24="NT","NT",IF($H$32="NCT","NC",IF('P05'!$D24="NC","NC",IF($H$32="CT","C",'P05'!$D24))))</f>
        <v>NA</v>
      </c>
      <c r="M32" s="12" t="str">
        <f>IF('P06'!$D24="NT","NT",IF($H$32="NCT","NC",IF('P06'!$D24="NC","NC",IF($H$32="CT","C",'P06'!$D24))))</f>
        <v>NA</v>
      </c>
      <c r="N32" s="12" t="str">
        <f>IF('P07'!$D24="NT","NT",IF($H$32="NCT","NC",IF('P07'!$D24="NC","NC",IF($H$32="CT","C",'P07'!$D24))))</f>
        <v>NA</v>
      </c>
      <c r="O32" s="12" t="str">
        <f>IF('P08'!$D24="NT","NT",IF($H$32="NCT","NC",IF('P08'!$D24="NC","NC",IF($H$32="CT","C",'P08'!$D24))))</f>
        <v>NA</v>
      </c>
      <c r="P32" s="12" t="str">
        <f>IF('P09'!$D24="NT","NT",IF($H$32="NCT","NC",IF('P09'!$D24="NC","NC",IF($H$32="CT","C",'P09'!$D24))))</f>
        <v>NA</v>
      </c>
      <c r="Q32" s="12" t="str">
        <f>IF('P10'!$D24="NT","NT",IF($H$32="NCT","NC",IF('P10'!$D24="NC","NC",IF($H$32="CT","C",'P10'!$D24))))</f>
        <v>NC</v>
      </c>
      <c r="R32" s="12" t="str">
        <f>IF('P11'!$D24="NT","NT",IF($H$32="NCT","NC",IF('P11'!$D24="NC","NC",IF($H$32="CT","C",'P11'!$D24))))</f>
        <v>NA</v>
      </c>
      <c r="S32" s="12" t="str">
        <f>IF('P12'!$D24="NT","NT",IF($H$32="NCT","NC",IF('P12'!$D24="NC","NC",IF($H$32="CT","C",'P12'!$D24))))</f>
        <v>NA</v>
      </c>
      <c r="T32" s="12" t="str">
        <f>IF('P13'!$D24="NT","NT",IF($H$32="NCT","NC",IF('P13'!$D24="NC","NC",IF($H$32="CT","C",'P13'!$D24))))</f>
        <v>NA</v>
      </c>
      <c r="U32" s="12" t="str">
        <f>IF('P14'!$D24="NT","NT",IF($H$32="NCT","NC",IF('P14'!$D24="NC","NC",IF($H$32="CT","C",'P14'!$D24))))</f>
        <v>NC</v>
      </c>
      <c r="V32" s="12" t="str">
        <f>IF('P15'!$D24="NT","NT",IF($H$32="NCT","NC",IF('P15'!$D24="NC","NC",IF($H$32="CT","C",'P15'!$D24))))</f>
        <v>NA</v>
      </c>
      <c r="W32" s="12" t="str">
        <f>IF('P16'!$D24="NT","NT",IF($H$32="NCT","NC",IF('P16'!$D24="NC","NC",IF($H$32="CT","C",'P16'!$D24))))</f>
        <v>NA</v>
      </c>
      <c r="X32" s="12" t="e">
        <f>IF(#REF!="NT","NT",IF($H$32="NCT","NC",IF(#REF!="NC","NC",IF($H$32="CT","C",#REF!))))</f>
        <v>#REF!</v>
      </c>
      <c r="Y32" s="12" t="e">
        <f>IF(#REF!="NT","NT",IF($H$32="NCT","NC",IF(#REF!="NC","NC",IF($H$32="CT","C",#REF!))))</f>
        <v>#REF!</v>
      </c>
      <c r="Z32" s="12" t="e">
        <f>IF(#REF!="NT","NT",IF($H$32="NCT","NC",IF(#REF!="NC","NC",IF($H$32="CT","C",#REF!))))</f>
        <v>#REF!</v>
      </c>
      <c r="AA32" s="12" t="e">
        <f>IF(#REF!="NT","NT",IF($H$32="NCT","NC",IF(#REF!="NC","NC",IF($H$32="CT","C",#REF!))))</f>
        <v>#REF!</v>
      </c>
      <c r="AB32" s="39"/>
    </row>
    <row r="33" spans="1:28" ht="30">
      <c r="A33" s="134"/>
      <c r="B33" s="34" t="s">
        <v>80</v>
      </c>
      <c r="C33" s="35" t="s">
        <v>81</v>
      </c>
      <c r="D33" s="34" t="str">
        <f t="shared" si="9"/>
        <v>NC</v>
      </c>
      <c r="E33" s="67">
        <f t="shared" si="12"/>
        <v>0</v>
      </c>
      <c r="F33" s="69">
        <f t="shared" si="10"/>
        <v>1</v>
      </c>
      <c r="G33" s="72">
        <f t="shared" si="11"/>
        <v>15</v>
      </c>
      <c r="H33" s="12" t="str">
        <f>'P01'!$D25</f>
        <v>NA</v>
      </c>
      <c r="I33" s="12" t="str">
        <f>IF('P02'!$D25="NT","NT",IF($H$33="NCT","NC",IF('P02'!$D25="NC","NC",IF($H$33="CT","C",'P02'!$D25))))</f>
        <v>NA</v>
      </c>
      <c r="J33" s="12" t="str">
        <f>IF('P03'!$D25="NT","NT",IF($H$33="NCT","NC",IF('P03'!$D25="NC","NC",IF($H$33="CT","C",'P03'!$D25))))</f>
        <v>NA</v>
      </c>
      <c r="K33" s="12" t="str">
        <f>IF('P04'!$D25="NT","NT",IF($H$33="NCT","NC",IF('P04'!$D25="NC","NC",IF($H$33="CT","C",'P04'!$D25))))</f>
        <v>NA</v>
      </c>
      <c r="L33" s="12" t="str">
        <f>IF('P05'!$D25="NT","NT",IF($H$33="NCT","NC",IF('P05'!$D25="NC","NC",IF($H$33="CT","C",'P05'!$D25))))</f>
        <v>NA</v>
      </c>
      <c r="M33" s="12" t="str">
        <f>IF('P06'!$D25="NT","NT",IF($H$33="NCT","NC",IF('P06'!$D25="NC","NC",IF($H$33="CT","C",'P06'!$D25))))</f>
        <v>NA</v>
      </c>
      <c r="N33" s="12" t="str">
        <f>IF('P07'!$D25="NT","NT",IF($H$33="NCT","NC",IF('P07'!$D25="NC","NC",IF($H$33="CT","C",'P07'!$D25))))</f>
        <v>NA</v>
      </c>
      <c r="O33" s="12" t="str">
        <f>IF('P08'!$D25="NT","NT",IF($H$33="NCT","NC",IF('P08'!$D25="NC","NC",IF($H$33="CT","C",'P08'!$D25))))</f>
        <v>NA</v>
      </c>
      <c r="P33" s="12" t="str">
        <f>IF('P09'!$D25="NT","NT",IF($H$33="NCT","NC",IF('P09'!$D25="NC","NC",IF($H$33="CT","C",'P09'!$D25))))</f>
        <v>NA</v>
      </c>
      <c r="Q33" s="12" t="str">
        <f>IF('P10'!$D25="NT","NT",IF($H$33="NCT","NC",IF('P10'!$D25="NC","NC",IF($H$33="CT","C",'P10'!$D25))))</f>
        <v>NA</v>
      </c>
      <c r="R33" s="12" t="str">
        <f>IF('P11'!$D25="NT","NT",IF($H$33="NCT","NC",IF('P11'!$D25="NC","NC",IF($H$33="CT","C",'P11'!$D25))))</f>
        <v>NA</v>
      </c>
      <c r="S33" s="12" t="str">
        <f>IF('P12'!$D25="NT","NT",IF($H$33="NCT","NC",IF('P12'!$D25="NC","NC",IF($H$33="CT","C",'P12'!$D25))))</f>
        <v>NA</v>
      </c>
      <c r="T33" s="12" t="str">
        <f>IF('P13'!$D25="NT","NT",IF($H$33="NCT","NC",IF('P13'!$D25="NC","NC",IF($H$33="CT","C",'P13'!$D25))))</f>
        <v>NA</v>
      </c>
      <c r="U33" s="12" t="str">
        <f>IF('P14'!$D25="NT","NT",IF($H$33="NCT","NC",IF('P14'!$D25="NC","NC",IF($H$33="CT","C",'P14'!$D25))))</f>
        <v>NA</v>
      </c>
      <c r="V33" s="12" t="str">
        <f>IF('P15'!$D25="NT","NT",IF($H$33="NCT","NC",IF('P15'!$D25="NC","NC",IF($H$33="CT","C",'P15'!$D25))))</f>
        <v>NC</v>
      </c>
      <c r="W33" s="12" t="str">
        <f>IF('P16'!$D25="NT","NT",IF($H$33="NCT","NC",IF('P16'!$D25="NC","NC",IF($H$33="CT","C",'P16'!$D25))))</f>
        <v>NA</v>
      </c>
      <c r="X33" s="12" t="e">
        <f>IF(#REF!="NT","NT",IF($H$33="NCT","NC",IF(#REF!="NC","NC",IF($H$33="CT","C",#REF!))))</f>
        <v>#REF!</v>
      </c>
      <c r="Y33" s="12" t="e">
        <f>IF(#REF!="NT","NT",IF($H$33="NCT","NC",IF(#REF!="NC","NC",IF($H$33="CT","C",#REF!))))</f>
        <v>#REF!</v>
      </c>
      <c r="Z33" s="12" t="e">
        <f>IF(#REF!="NT","NT",IF($H$33="NCT","NC",IF(#REF!="NC","NC",IF($H$33="CT","C",#REF!))))</f>
        <v>#REF!</v>
      </c>
      <c r="AA33" s="12" t="e">
        <f>IF(#REF!="NT","NT",IF($H$33="NCT","NC",IF(#REF!="NC","NC",IF($H$33="CT","C",#REF!))))</f>
        <v>#REF!</v>
      </c>
      <c r="AB33" s="39"/>
    </row>
    <row r="34" spans="1:28" ht="30">
      <c r="A34" s="134"/>
      <c r="B34" s="34" t="s">
        <v>82</v>
      </c>
      <c r="C34" s="35" t="s">
        <v>83</v>
      </c>
      <c r="D34" s="34" t="str">
        <f t="shared" si="9"/>
        <v>NA</v>
      </c>
      <c r="E34" s="67">
        <f t="shared" si="12"/>
        <v>0</v>
      </c>
      <c r="F34" s="69">
        <f t="shared" si="10"/>
        <v>0</v>
      </c>
      <c r="G34" s="72">
        <f t="shared" si="11"/>
        <v>16</v>
      </c>
      <c r="H34" s="12" t="str">
        <f>'P01'!$D26</f>
        <v>NA</v>
      </c>
      <c r="I34" s="12" t="str">
        <f>IF('P02'!$D26="NT","NT",IF($H$34="NCT","NC",IF('P02'!$D26="NC","NC",IF($H$34="CT","C",'P02'!$D26))))</f>
        <v>NA</v>
      </c>
      <c r="J34" s="12" t="str">
        <f>IF('P03'!$D26="NT","NT",IF($H$34="NCT","NC",IF('P03'!$D26="NC","NC",IF($H$34="CT","C",'P03'!$D26))))</f>
        <v>NA</v>
      </c>
      <c r="K34" s="12" t="str">
        <f>IF('P04'!$D26="NT","NT",IF($H$34="NCT","NC",IF('P04'!$D26="NC","NC",IF($H$34="CT","C",'P04'!$D26))))</f>
        <v>NA</v>
      </c>
      <c r="L34" s="12" t="str">
        <f>IF('P05'!$D26="NT","NT",IF($H$34="NCT","NC",IF('P05'!$D26="NC","NC",IF($H$34="CT","C",'P05'!$D26))))</f>
        <v>NA</v>
      </c>
      <c r="M34" s="12" t="str">
        <f>IF('P06'!$D26="NT","NT",IF($H$34="NCT","NC",IF('P06'!$D26="NC","NC",IF($H$34="CT","C",'P06'!$D26))))</f>
        <v>NA</v>
      </c>
      <c r="N34" s="12" t="str">
        <f>IF('P07'!$D26="NT","NT",IF($H$34="NCT","NC",IF('P07'!$D26="NC","NC",IF($H$34="CT","C",'P07'!$D26))))</f>
        <v>NA</v>
      </c>
      <c r="O34" s="12" t="str">
        <f>IF('P08'!$D26="NT","NT",IF($H$34="NCT","NC",IF('P08'!$D26="NC","NC",IF($H$34="CT","C",'P08'!$D26))))</f>
        <v>NA</v>
      </c>
      <c r="P34" s="12" t="str">
        <f>IF('P09'!$D26="NT","NT",IF($H$34="NCT","NC",IF('P09'!$D26="NC","NC",IF($H$34="CT","C",'P09'!$D26))))</f>
        <v>NA</v>
      </c>
      <c r="Q34" s="12" t="str">
        <f>IF('P10'!$D26="NT","NT",IF($H$34="NCT","NC",IF('P10'!$D26="NC","NC",IF($H$34="CT","C",'P10'!$D26))))</f>
        <v>NA</v>
      </c>
      <c r="R34" s="12" t="str">
        <f>IF('P11'!$D26="NT","NT",IF($H$34="NCT","NC",IF('P11'!$D26="NC","NC",IF($H$34="CT","C",'P11'!$D26))))</f>
        <v>NA</v>
      </c>
      <c r="S34" s="12" t="str">
        <f>IF('P12'!$D26="NT","NT",IF($H$34="NCT","NC",IF('P12'!$D26="NC","NC",IF($H$34="CT","C",'P12'!$D26))))</f>
        <v>NA</v>
      </c>
      <c r="T34" s="12" t="str">
        <f>IF('P13'!$D26="NT","NT",IF($H$34="NCT","NC",IF('P13'!$D26="NC","NC",IF($H$34="CT","C",'P13'!$D26))))</f>
        <v>NA</v>
      </c>
      <c r="U34" s="12" t="str">
        <f>IF('P14'!$D26="NT","NT",IF($H$34="NCT","NC",IF('P14'!$D26="NC","NC",IF($H$34="CT","C",'P14'!$D26))))</f>
        <v>NA</v>
      </c>
      <c r="V34" s="12" t="str">
        <f>IF('P15'!$D26="NT","NT",IF($H$34="NCT","NC",IF('P15'!$D26="NC","NC",IF($H$34="CT","C",'P15'!$D26))))</f>
        <v>NA</v>
      </c>
      <c r="W34" s="12" t="str">
        <f>IF('P16'!$D26="NT","NT",IF($H$34="NCT","NC",IF('P16'!$D26="NC","NC",IF($H$34="CT","C",'P16'!$D26))))</f>
        <v>NA</v>
      </c>
      <c r="X34" s="12" t="e">
        <f>IF(#REF!="NT","NT",IF($H$34="NCT","NC",IF(#REF!="NC","NC",IF($H$34="CT","C",#REF!))))</f>
        <v>#REF!</v>
      </c>
      <c r="Y34" s="12" t="e">
        <f>IF(#REF!="NT","NT",IF($H$34="NCT","NC",IF(#REF!="NC","NC",IF($H$34="CT","C",#REF!))))</f>
        <v>#REF!</v>
      </c>
      <c r="Z34" s="12" t="e">
        <f>IF(#REF!="NT","NT",IF($H$34="NCT","NC",IF(#REF!="NC","NC",IF($H$34="CT","C",#REF!))))</f>
        <v>#REF!</v>
      </c>
      <c r="AA34" s="12" t="e">
        <f>IF(#REF!="NT","NT",IF($H$34="NCT","NC",IF(#REF!="NC","NC",IF($H$34="CT","C",#REF!))))</f>
        <v>#REF!</v>
      </c>
      <c r="AB34" s="39"/>
    </row>
    <row r="35" spans="1:28" ht="30">
      <c r="A35" s="134"/>
      <c r="B35" s="34" t="s">
        <v>84</v>
      </c>
      <c r="C35" s="35" t="s">
        <v>85</v>
      </c>
      <c r="D35" s="34" t="str">
        <f t="shared" si="9"/>
        <v>NA</v>
      </c>
      <c r="E35" s="67">
        <f t="shared" si="12"/>
        <v>0</v>
      </c>
      <c r="F35" s="69">
        <f t="shared" si="10"/>
        <v>0</v>
      </c>
      <c r="G35" s="72">
        <f t="shared" si="11"/>
        <v>16</v>
      </c>
      <c r="H35" s="12" t="str">
        <f>'P01'!$D27</f>
        <v>NA</v>
      </c>
      <c r="I35" s="12" t="str">
        <f>IF('P02'!$D27="NT","NT",IF($H$35="NCT","NC",IF('P02'!$D27="NC","NC",IF($H$35="CT","C",'P02'!$D27))))</f>
        <v>NA</v>
      </c>
      <c r="J35" s="12" t="str">
        <f>IF('P03'!$D27="NT","NT",IF($H$35="NCT","NC",IF('P03'!$D27="NC","NC",IF($H$35="CT","C",'P03'!$D27))))</f>
        <v>NA</v>
      </c>
      <c r="K35" s="12" t="str">
        <f>IF('P04'!$D27="NT","NT",IF($H$35="NCT","NC",IF('P04'!$D27="NC","NC",IF($H$35="CT","C",'P04'!$D27))))</f>
        <v>NA</v>
      </c>
      <c r="L35" s="12" t="str">
        <f>IF('P05'!$D27="NT","NT",IF($H$35="NCT","NC",IF('P05'!$D27="NC","NC",IF($H$35="CT","C",'P05'!$D27))))</f>
        <v>NA</v>
      </c>
      <c r="M35" s="12" t="str">
        <f>IF('P06'!$D27="NT","NT",IF($H$35="NCT","NC",IF('P06'!$D27="NC","NC",IF($H$35="CT","C",'P06'!$D27))))</f>
        <v>NA</v>
      </c>
      <c r="N35" s="12" t="str">
        <f>IF('P07'!$D27="NT","NT",IF($H$35="NCT","NC",IF('P07'!$D27="NC","NC",IF($H$35="CT","C",'P07'!$D27))))</f>
        <v>NA</v>
      </c>
      <c r="O35" s="12" t="str">
        <f>IF('P08'!$D27="NT","NT",IF($H$35="NCT","NC",IF('P08'!$D27="NC","NC",IF($H$35="CT","C",'P08'!$D27))))</f>
        <v>NA</v>
      </c>
      <c r="P35" s="12" t="str">
        <f>IF('P09'!$D27="NT","NT",IF($H$35="NCT","NC",IF('P09'!$D27="NC","NC",IF($H$35="CT","C",'P09'!$D27))))</f>
        <v>NA</v>
      </c>
      <c r="Q35" s="12" t="str">
        <f>IF('P10'!$D27="NT","NT",IF($H$35="NCT","NC",IF('P10'!$D27="NC","NC",IF($H$35="CT","C",'P10'!$D27))))</f>
        <v>NA</v>
      </c>
      <c r="R35" s="12" t="str">
        <f>IF('P11'!$D27="NT","NT",IF($H$35="NCT","NC",IF('P11'!$D27="NC","NC",IF($H$35="CT","C",'P11'!$D27))))</f>
        <v>NA</v>
      </c>
      <c r="S35" s="12" t="str">
        <f>IF('P12'!$D27="NT","NT",IF($H$35="NCT","NC",IF('P12'!$D27="NC","NC",IF($H$35="CT","C",'P12'!$D27))))</f>
        <v>NA</v>
      </c>
      <c r="T35" s="12" t="str">
        <f>IF('P13'!$D27="NT","NT",IF($H$35="NCT","NC",IF('P13'!$D27="NC","NC",IF($H$35="CT","C",'P13'!$D27))))</f>
        <v>NA</v>
      </c>
      <c r="U35" s="12" t="str">
        <f>IF('P14'!$D27="NT","NT",IF($H$35="NCT","NC",IF('P14'!$D27="NC","NC",IF($H$35="CT","C",'P14'!$D27))))</f>
        <v>NA</v>
      </c>
      <c r="V35" s="12" t="str">
        <f>IF('P15'!$D27="NT","NT",IF($H$35="NCT","NC",IF('P15'!$D27="NC","NC",IF($H$35="CT","C",'P15'!$D27))))</f>
        <v>NA</v>
      </c>
      <c r="W35" s="12" t="str">
        <f>IF('P16'!$D27="NT","NT",IF($H$35="NCT","NC",IF('P16'!$D27="NC","NC",IF($H$35="CT","C",'P16'!$D27))))</f>
        <v>NA</v>
      </c>
      <c r="X35" s="12" t="e">
        <f>IF(#REF!="NT","NT",IF($H$35="NCT","NC",IF(#REF!="NC","NC",IF($H$35="CT","C",#REF!))))</f>
        <v>#REF!</v>
      </c>
      <c r="Y35" s="12" t="e">
        <f>IF(#REF!="NT","NT",IF($H$35="NCT","NC",IF(#REF!="NC","NC",IF($H$35="CT","C",#REF!))))</f>
        <v>#REF!</v>
      </c>
      <c r="Z35" s="12" t="e">
        <f>IF(#REF!="NT","NT",IF($H$35="NCT","NC",IF(#REF!="NC","NC",IF($H$35="CT","C",#REF!))))</f>
        <v>#REF!</v>
      </c>
      <c r="AA35" s="12" t="e">
        <f>IF(#REF!="NT","NT",IF($H$35="NCT","NC",IF(#REF!="NC","NC",IF($H$35="CT","C",#REF!))))</f>
        <v>#REF!</v>
      </c>
      <c r="AB35" s="39"/>
    </row>
    <row r="36" spans="1:28" ht="45">
      <c r="A36" s="134"/>
      <c r="B36" s="34" t="s">
        <v>86</v>
      </c>
      <c r="C36" s="35" t="s">
        <v>87</v>
      </c>
      <c r="D36" s="34" t="str">
        <f t="shared" si="9"/>
        <v>NA</v>
      </c>
      <c r="E36" s="67">
        <f t="shared" si="12"/>
        <v>0</v>
      </c>
      <c r="F36" s="69">
        <f t="shared" si="10"/>
        <v>0</v>
      </c>
      <c r="G36" s="72">
        <f t="shared" si="11"/>
        <v>16</v>
      </c>
      <c r="H36" s="12" t="str">
        <f>'P01'!$D28</f>
        <v>NA</v>
      </c>
      <c r="I36" s="12" t="str">
        <f>IF('P02'!$D28="NT","NT",IF($H$36="NCT","NC",IF('P02'!$D28="NC","NC",IF($H$36="CT","C",'P02'!$D28))))</f>
        <v>NA</v>
      </c>
      <c r="J36" s="12" t="str">
        <f>IF('P03'!$D28="NT","NT",IF($H$36="NCT","NC",IF('P03'!$D28="NC","NC",IF($H$36="CT","C",'P03'!$D28))))</f>
        <v>NA</v>
      </c>
      <c r="K36" s="12" t="str">
        <f>IF('P04'!$D28="NT","NT",IF($H$36="NCT","NC",IF('P04'!$D28="NC","NC",IF($H$36="CT","C",'P04'!$D28))))</f>
        <v>NA</v>
      </c>
      <c r="L36" s="12" t="str">
        <f>IF('P05'!$D28="NT","NT",IF($H$36="NCT","NC",IF('P05'!$D28="NC","NC",IF($H$36="CT","C",'P05'!$D28))))</f>
        <v>NA</v>
      </c>
      <c r="M36" s="12" t="str">
        <f>IF('P06'!$D28="NT","NT",IF($H$36="NCT","NC",IF('P06'!$D28="NC","NC",IF($H$36="CT","C",'P06'!$D28))))</f>
        <v>NA</v>
      </c>
      <c r="N36" s="12" t="str">
        <f>IF('P07'!$D28="NT","NT",IF($H$36="NCT","NC",IF('P07'!$D28="NC","NC",IF($H$36="CT","C",'P07'!$D28))))</f>
        <v>NA</v>
      </c>
      <c r="O36" s="12" t="str">
        <f>IF('P08'!$D28="NT","NT",IF($H$36="NCT","NC",IF('P08'!$D28="NC","NC",IF($H$36="CT","C",'P08'!$D28))))</f>
        <v>NA</v>
      </c>
      <c r="P36" s="12" t="str">
        <f>IF('P09'!$D28="NT","NT",IF($H$36="NCT","NC",IF('P09'!$D28="NC","NC",IF($H$36="CT","C",'P09'!$D28))))</f>
        <v>NA</v>
      </c>
      <c r="Q36" s="12" t="str">
        <f>IF('P10'!$D28="NT","NT",IF($H$36="NCT","NC",IF('P10'!$D28="NC","NC",IF($H$36="CT","C",'P10'!$D28))))</f>
        <v>NA</v>
      </c>
      <c r="R36" s="12" t="str">
        <f>IF('P11'!$D28="NT","NT",IF($H$36="NCT","NC",IF('P11'!$D28="NC","NC",IF($H$36="CT","C",'P11'!$D28))))</f>
        <v>NA</v>
      </c>
      <c r="S36" s="12" t="str">
        <f>IF('P12'!$D28="NT","NT",IF($H$36="NCT","NC",IF('P12'!$D28="NC","NC",IF($H$36="CT","C",'P12'!$D28))))</f>
        <v>NA</v>
      </c>
      <c r="T36" s="12" t="str">
        <f>IF('P13'!$D28="NT","NT",IF($H$36="NCT","NC",IF('P13'!$D28="NC","NC",IF($H$36="CT","C",'P13'!$D28))))</f>
        <v>NA</v>
      </c>
      <c r="U36" s="12" t="str">
        <f>IF('P14'!$D28="NT","NT",IF($H$36="NCT","NC",IF('P14'!$D28="NC","NC",IF($H$36="CT","C",'P14'!$D28))))</f>
        <v>NA</v>
      </c>
      <c r="V36" s="12" t="str">
        <f>IF('P15'!$D28="NT","NT",IF($H$36="NCT","NC",IF('P15'!$D28="NC","NC",IF($H$36="CT","C",'P15'!$D28))))</f>
        <v>NA</v>
      </c>
      <c r="W36" s="12" t="str">
        <f>IF('P16'!$D28="NT","NT",IF($H$36="NCT","NC",IF('P16'!$D28="NC","NC",IF($H$36="CT","C",'P16'!$D28))))</f>
        <v>NA</v>
      </c>
      <c r="X36" s="12" t="e">
        <f>IF(#REF!="NT","NT",IF($H$36="NCT","NC",IF(#REF!="NC","NC",IF($H$36="CT","C",#REF!))))</f>
        <v>#REF!</v>
      </c>
      <c r="Y36" s="12" t="e">
        <f>IF(#REF!="NT","NT",IF($H$36="NCT","NC",IF(#REF!="NC","NC",IF($H$36="CT","C",#REF!))))</f>
        <v>#REF!</v>
      </c>
      <c r="Z36" s="12" t="e">
        <f>IF(#REF!="NT","NT",IF($H$36="NCT","NC",IF(#REF!="NC","NC",IF($H$36="CT","C",#REF!))))</f>
        <v>#REF!</v>
      </c>
      <c r="AA36" s="12" t="e">
        <f>IF(#REF!="NT","NT",IF($H$36="NCT","NC",IF(#REF!="NC","NC",IF($H$36="CT","C",#REF!))))</f>
        <v>#REF!</v>
      </c>
      <c r="AB36" s="39"/>
    </row>
    <row r="37" spans="1:28" ht="45">
      <c r="A37" s="134"/>
      <c r="B37" s="34" t="s">
        <v>88</v>
      </c>
      <c r="C37" s="35" t="s">
        <v>89</v>
      </c>
      <c r="D37" s="34" t="str">
        <f t="shared" si="9"/>
        <v>NA</v>
      </c>
      <c r="E37" s="67">
        <f t="shared" si="12"/>
        <v>0</v>
      </c>
      <c r="F37" s="69">
        <f t="shared" si="10"/>
        <v>0</v>
      </c>
      <c r="G37" s="72">
        <f t="shared" si="11"/>
        <v>16</v>
      </c>
      <c r="H37" s="12" t="str">
        <f>'P01'!$D29</f>
        <v>NA</v>
      </c>
      <c r="I37" s="12" t="str">
        <f>IF('P02'!$D29="NT","NT",IF($H$37="NCT","NC",IF('P02'!$D29="NC","NC",IF($H$37="CT","C",'P02'!$D29))))</f>
        <v>NA</v>
      </c>
      <c r="J37" s="12" t="str">
        <f>IF('P03'!$D29="NT","NT",IF($H$37="NCT","NC",IF('P03'!$D29="NC","NC",IF($H$37="CT","C",'P03'!$D29))))</f>
        <v>NA</v>
      </c>
      <c r="K37" s="12" t="str">
        <f>IF('P04'!$D29="NT","NT",IF($H$37="NCT","NC",IF('P04'!$D29="NC","NC",IF($H$37="CT","C",'P04'!$D29))))</f>
        <v>NA</v>
      </c>
      <c r="L37" s="12" t="str">
        <f>IF('P05'!$D29="NT","NT",IF($H$37="NCT","NC",IF('P05'!$D29="NC","NC",IF($H$37="CT","C",'P05'!$D29))))</f>
        <v>NA</v>
      </c>
      <c r="M37" s="12" t="str">
        <f>IF('P06'!$D29="NT","NT",IF($H$37="NCT","NC",IF('P06'!$D29="NC","NC",IF($H$37="CT","C",'P06'!$D29))))</f>
        <v>NA</v>
      </c>
      <c r="N37" s="12" t="str">
        <f>IF('P07'!$D29="NT","NT",IF($H$37="NCT","NC",IF('P07'!$D29="NC","NC",IF($H$37="CT","C",'P07'!$D29))))</f>
        <v>NA</v>
      </c>
      <c r="O37" s="12" t="str">
        <f>IF('P08'!$D29="NT","NT",IF($H$37="NCT","NC",IF('P08'!$D29="NC","NC",IF($H$37="CT","C",'P08'!$D29))))</f>
        <v>NA</v>
      </c>
      <c r="P37" s="12" t="str">
        <f>IF('P09'!$D29="NT","NT",IF($H$37="NCT","NC",IF('P09'!$D29="NC","NC",IF($H$37="CT","C",'P09'!$D29))))</f>
        <v>NA</v>
      </c>
      <c r="Q37" s="12" t="str">
        <f>IF('P10'!$D29="NT","NT",IF($H$37="NCT","NC",IF('P10'!$D29="NC","NC",IF($H$37="CT","C",'P10'!$D29))))</f>
        <v>NA</v>
      </c>
      <c r="R37" s="12" t="str">
        <f>IF('P11'!$D29="NT","NT",IF($H$37="NCT","NC",IF('P11'!$D29="NC","NC",IF($H$37="CT","C",'P11'!$D29))))</f>
        <v>NA</v>
      </c>
      <c r="S37" s="12" t="str">
        <f>IF('P12'!$D29="NT","NT",IF($H$37="NCT","NC",IF('P12'!$D29="NC","NC",IF($H$37="CT","C",'P12'!$D29))))</f>
        <v>NA</v>
      </c>
      <c r="T37" s="12" t="str">
        <f>IF('P13'!$D29="NT","NT",IF($H$37="NCT","NC",IF('P13'!$D29="NC","NC",IF($H$37="CT","C",'P13'!$D29))))</f>
        <v>NA</v>
      </c>
      <c r="U37" s="12" t="str">
        <f>IF('P14'!$D29="NT","NT",IF($H$37="NCT","NC",IF('P14'!$D29="NC","NC",IF($H$37="CT","C",'P14'!$D29))))</f>
        <v>NA</v>
      </c>
      <c r="V37" s="12" t="str">
        <f>IF('P15'!$D29="NT","NT",IF($H$37="NCT","NC",IF('P15'!$D29="NC","NC",IF($H$37="CT","C",'P15'!$D29))))</f>
        <v>NA</v>
      </c>
      <c r="W37" s="12" t="str">
        <f>IF('P16'!$D29="NT","NT",IF($H$37="NCT","NC",IF('P16'!$D29="NC","NC",IF($H$37="CT","C",'P16'!$D29))))</f>
        <v>NA</v>
      </c>
      <c r="X37" s="12" t="e">
        <f>IF(#REF!="NT","NT",IF($H$37="NCT","NC",IF(#REF!="NC","NC",IF($H$37="CT","C",#REF!))))</f>
        <v>#REF!</v>
      </c>
      <c r="Y37" s="12" t="e">
        <f>IF(#REF!="NT","NT",IF($H$37="NCT","NC",IF(#REF!="NC","NC",IF($H$37="CT","C",#REF!))))</f>
        <v>#REF!</v>
      </c>
      <c r="Z37" s="12" t="e">
        <f>IF(#REF!="NT","NT",IF($H$37="NCT","NC",IF(#REF!="NC","NC",IF($H$37="CT","C",#REF!))))</f>
        <v>#REF!</v>
      </c>
      <c r="AA37" s="12" t="e">
        <f>IF(#REF!="NT","NT",IF($H$37="NCT","NC",IF(#REF!="NC","NC",IF($H$37="CT","C",#REF!))))</f>
        <v>#REF!</v>
      </c>
      <c r="AB37" s="39"/>
    </row>
    <row r="38" spans="1:28" ht="45">
      <c r="A38" s="134"/>
      <c r="B38" s="34" t="s">
        <v>90</v>
      </c>
      <c r="C38" s="35" t="s">
        <v>91</v>
      </c>
      <c r="D38" s="34" t="str">
        <f t="shared" si="9"/>
        <v>NA</v>
      </c>
      <c r="E38" s="67">
        <f t="shared" si="12"/>
        <v>0</v>
      </c>
      <c r="F38" s="69">
        <f t="shared" si="10"/>
        <v>0</v>
      </c>
      <c r="G38" s="72">
        <f t="shared" si="11"/>
        <v>16</v>
      </c>
      <c r="H38" s="12" t="str">
        <f>'P01'!$D30</f>
        <v>NA</v>
      </c>
      <c r="I38" s="12" t="str">
        <f>IF('P02'!$D30="NT","NT",IF($H$38="NCT","NC",IF('P02'!$D30="NC","NC",IF($H$38="CT","C",'P02'!$D30))))</f>
        <v>NA</v>
      </c>
      <c r="J38" s="12" t="str">
        <f>IF('P03'!$D30="NT","NT",IF($H$38="NCT","NC",IF('P03'!$D30="NC","NC",IF($H$38="CT","C",'P03'!$D30))))</f>
        <v>NA</v>
      </c>
      <c r="K38" s="12" t="str">
        <f>IF('P04'!$D30="NT","NT",IF($H$38="NCT","NC",IF('P04'!$D30="NC","NC",IF($H$38="CT","C",'P04'!$D30))))</f>
        <v>NA</v>
      </c>
      <c r="L38" s="12" t="str">
        <f>IF('P05'!$D30="NT","NT",IF($H$38="NCT","NC",IF('P05'!$D30="NC","NC",IF($H$38="CT","C",'P05'!$D30))))</f>
        <v>NA</v>
      </c>
      <c r="M38" s="12" t="str">
        <f>IF('P06'!$D30="NT","NT",IF($H$38="NCT","NC",IF('P06'!$D30="NC","NC",IF($H$38="CT","C",'P06'!$D30))))</f>
        <v>NA</v>
      </c>
      <c r="N38" s="12" t="str">
        <f>IF('P07'!$D30="NT","NT",IF($H$38="NCT","NC",IF('P07'!$D30="NC","NC",IF($H$38="CT","C",'P07'!$D30))))</f>
        <v>NA</v>
      </c>
      <c r="O38" s="12" t="str">
        <f>IF('P08'!$D30="NT","NT",IF($H$38="NCT","NC",IF('P08'!$D30="NC","NC",IF($H$38="CT","C",'P08'!$D30))))</f>
        <v>NA</v>
      </c>
      <c r="P38" s="12" t="str">
        <f>IF('P09'!$D30="NT","NT",IF($H$38="NCT","NC",IF('P09'!$D30="NC","NC",IF($H$38="CT","C",'P09'!$D30))))</f>
        <v>NA</v>
      </c>
      <c r="Q38" s="12" t="str">
        <f>IF('P10'!$D30="NT","NT",IF($H$38="NCT","NC",IF('P10'!$D30="NC","NC",IF($H$38="CT","C",'P10'!$D30))))</f>
        <v>NA</v>
      </c>
      <c r="R38" s="12" t="str">
        <f>IF('P11'!$D30="NT","NT",IF($H$38="NCT","NC",IF('P11'!$D30="NC","NC",IF($H$38="CT","C",'P11'!$D30))))</f>
        <v>NA</v>
      </c>
      <c r="S38" s="12" t="str">
        <f>IF('P12'!$D30="NT","NT",IF($H$38="NCT","NC",IF('P12'!$D30="NC","NC",IF($H$38="CT","C",'P12'!$D30))))</f>
        <v>NA</v>
      </c>
      <c r="T38" s="12" t="str">
        <f>IF('P13'!$D30="NT","NT",IF($H$38="NCT","NC",IF('P13'!$D30="NC","NC",IF($H$38="CT","C",'P13'!$D30))))</f>
        <v>NA</v>
      </c>
      <c r="U38" s="12" t="str">
        <f>IF('P14'!$D30="NT","NT",IF($H$38="NCT","NC",IF('P14'!$D30="NC","NC",IF($H$38="CT","C",'P14'!$D30))))</f>
        <v>NA</v>
      </c>
      <c r="V38" s="12" t="str">
        <f>IF('P15'!$D30="NT","NT",IF($H$38="NCT","NC",IF('P15'!$D30="NC","NC",IF($H$38="CT","C",'P15'!$D30))))</f>
        <v>NA</v>
      </c>
      <c r="W38" s="12" t="str">
        <f>IF('P16'!$D30="NT","NT",IF($H$38="NCT","NC",IF('P16'!$D30="NC","NC",IF($H$38="CT","C",'P16'!$D30))))</f>
        <v>NA</v>
      </c>
      <c r="X38" s="12" t="e">
        <f>IF(#REF!="NT","NT",IF($H$38="NCT","NC",IF(#REF!="NC","NC",IF($H$38="CT","C",#REF!))))</f>
        <v>#REF!</v>
      </c>
      <c r="Y38" s="12" t="e">
        <f>IF(#REF!="NT","NT",IF($H$38="NCT","NC",IF(#REF!="NC","NC",IF($H$38="CT","C",#REF!))))</f>
        <v>#REF!</v>
      </c>
      <c r="Z38" s="12" t="e">
        <f>IF(#REF!="NT","NT",IF($H$38="NCT","NC",IF(#REF!="NC","NC",IF($H$38="CT","C",#REF!))))</f>
        <v>#REF!</v>
      </c>
      <c r="AA38" s="12" t="e">
        <f>IF(#REF!="NT","NT",IF($H$38="NCT","NC",IF(#REF!="NC","NC",IF($H$38="CT","C",#REF!))))</f>
        <v>#REF!</v>
      </c>
      <c r="AB38" s="39"/>
    </row>
    <row r="39" spans="1:28">
      <c r="A39" s="31"/>
      <c r="B39" s="29"/>
      <c r="C39" s="29"/>
      <c r="D39" s="30"/>
      <c r="E39" s="66">
        <f>SUM(E26:E38)</f>
        <v>4</v>
      </c>
      <c r="F39" s="77">
        <f>SUM(F26:F38)</f>
        <v>10</v>
      </c>
      <c r="G39" s="73">
        <f>SUM(G26:G38)</f>
        <v>194</v>
      </c>
      <c r="H39" s="29"/>
      <c r="I39" s="29"/>
      <c r="J39" s="29"/>
      <c r="K39" s="29"/>
      <c r="L39" s="29"/>
      <c r="M39" s="29"/>
      <c r="N39" s="29"/>
      <c r="O39" s="29"/>
      <c r="P39" s="29"/>
      <c r="Q39" s="29"/>
      <c r="R39" s="29"/>
      <c r="S39" s="29"/>
      <c r="T39" s="29"/>
      <c r="U39" s="29"/>
      <c r="V39" s="29"/>
      <c r="W39" s="29"/>
      <c r="X39" s="29"/>
      <c r="Y39" s="29"/>
      <c r="Z39" s="29"/>
      <c r="AA39" s="29"/>
      <c r="AB39" s="39"/>
    </row>
    <row r="40" spans="1:28" ht="30">
      <c r="A40" s="133" t="s">
        <v>26</v>
      </c>
      <c r="B40" s="34" t="s">
        <v>92</v>
      </c>
      <c r="C40" s="35" t="s">
        <v>93</v>
      </c>
      <c r="D40" s="34" t="str">
        <f t="shared" ref="D40:D47" si="13">IF(F40&gt;0,"NC",IF(E40&gt;0,"C",IF(G40&gt;0,"NA","NT")))</f>
        <v>NA</v>
      </c>
      <c r="E40" s="67">
        <f>COUNTIF(H40:AA40,"C")+COUNTIF(H40:AA40,"CT")</f>
        <v>0</v>
      </c>
      <c r="F40" s="69">
        <f t="shared" ref="F40:F47" si="14">COUNTIF(H40:AA40,"NC")+COUNTIF(H40:AA40,"NCT")</f>
        <v>0</v>
      </c>
      <c r="G40" s="72">
        <f t="shared" ref="G40:G47" si="15">COUNTIF(H40:AA40,"NA")</f>
        <v>16</v>
      </c>
      <c r="H40" s="12" t="str">
        <f>'P01'!$D31</f>
        <v>NA</v>
      </c>
      <c r="I40" s="12" t="str">
        <f>IF('P02'!$D31="NT","NT",IF($H$40="NCT","NC",IF('P02'!$D31="NC","NC",IF($H$40="CT","C",'P02'!$D31))))</f>
        <v>NA</v>
      </c>
      <c r="J40" s="12" t="str">
        <f>IF('P03'!$D31="NT","NT",IF($H$40="NCT","NC",IF('P03'!$D31="NC","NC",IF($H$40="CT","C",'P03'!$D31))))</f>
        <v>NA</v>
      </c>
      <c r="K40" s="12" t="str">
        <f>IF('P04'!$D31="NT","NT",IF($H$40="NCT","NC",IF('P04'!$D31="NC","NC",IF($H$40="CT","C",'P04'!$D31))))</f>
        <v>NA</v>
      </c>
      <c r="L40" s="12" t="str">
        <f>IF('P05'!$D31="NT","NT",IF($H$40="NCT","NC",IF('P05'!$D31="NC","NC",IF($H$40="CT","C",'P05'!$D31))))</f>
        <v>NA</v>
      </c>
      <c r="M40" s="12" t="str">
        <f>IF('P06'!$D31="NT","NT",IF($H$40="NCT","NC",IF('P06'!$D31="NC","NC",IF($H$40="CT","C",'P06'!$D31))))</f>
        <v>NA</v>
      </c>
      <c r="N40" s="12" t="str">
        <f>IF('P07'!$D31="NT","NT",IF($H$40="NCT","NC",IF('P07'!$D31="NC","NC",IF($H$40="CT","C",'P07'!$D31))))</f>
        <v>NA</v>
      </c>
      <c r="O40" s="12" t="str">
        <f>IF('P08'!$D31="NT","NT",IF($H$40="NCT","NC",IF('P08'!$D31="NC","NC",IF($H$40="CT","C",'P08'!$D31))))</f>
        <v>NA</v>
      </c>
      <c r="P40" s="12" t="str">
        <f>IF('P09'!$D31="NT","NT",IF($H$40="NCT","NC",IF('P09'!$D31="NC","NC",IF($H$40="CT","C",'P09'!$D31))))</f>
        <v>NA</v>
      </c>
      <c r="Q40" s="12" t="str">
        <f>IF('P10'!$D31="NT","NT",IF($H$40="NCT","NC",IF('P10'!$D31="NC","NC",IF($H$40="CT","C",'P10'!$D31))))</f>
        <v>NA</v>
      </c>
      <c r="R40" s="12" t="str">
        <f>IF('P11'!$D31="NT","NT",IF($H$40="NCT","NC",IF('P11'!$D31="NC","NC",IF($H$40="CT","C",'P11'!$D31))))</f>
        <v>NA</v>
      </c>
      <c r="S40" s="12" t="str">
        <f>IF('P12'!$D31="NT","NT",IF($H$40="NCT","NC",IF('P12'!$D31="NC","NC",IF($H$40="CT","C",'P12'!$D31))))</f>
        <v>NA</v>
      </c>
      <c r="T40" s="12" t="str">
        <f>IF('P13'!$D31="NT","NT",IF($H$40="NCT","NC",IF('P13'!$D31="NC","NC",IF($H$40="CT","C",'P13'!$D31))))</f>
        <v>NA</v>
      </c>
      <c r="U40" s="12" t="str">
        <f>IF('P14'!$D31="NT","NT",IF($H$40="NCT","NC",IF('P14'!$D31="NC","NC",IF($H$40="CT","C",'P14'!$D31))))</f>
        <v>NA</v>
      </c>
      <c r="V40" s="12" t="str">
        <f>IF('P15'!$D31="NT","NT",IF($H$40="NCT","NC",IF('P15'!$D31="NC","NC",IF($H$40="CT","C",'P15'!$D31))))</f>
        <v>NA</v>
      </c>
      <c r="W40" s="12" t="str">
        <f>IF('P16'!$D31="NT","NT",IF($H$40="NCT","NC",IF('P16'!$D31="NC","NC",IF($H$40="CT","C",'P16'!$D31))))</f>
        <v>NA</v>
      </c>
      <c r="X40" s="12" t="e">
        <f>IF(#REF!="NT","NT",IF($H$40="NCT","NC",IF(#REF!="NC","NC",IF($H$40="CT","C",#REF!))))</f>
        <v>#REF!</v>
      </c>
      <c r="Y40" s="12" t="e">
        <f>IF(#REF!="NT","NT",IF($H$40="NCT","NC",IF(#REF!="NC","NC",IF($H$40="CT","C",#REF!))))</f>
        <v>#REF!</v>
      </c>
      <c r="Z40" s="12" t="e">
        <f>IF(#REF!="NT","NT",IF($H$40="NCT","NC",IF(#REF!="NC","NC",IF($H$40="CT","C",#REF!))))</f>
        <v>#REF!</v>
      </c>
      <c r="AA40" s="12" t="e">
        <f>IF(#REF!="NT","NT",IF($H$40="NCT","NC",IF(#REF!="NC","NC",IF($H$40="CT","C",#REF!))))</f>
        <v>#REF!</v>
      </c>
      <c r="AB40" s="39"/>
    </row>
    <row r="41" spans="1:28" ht="30">
      <c r="A41" s="134"/>
      <c r="B41" s="34" t="s">
        <v>94</v>
      </c>
      <c r="C41" s="35" t="s">
        <v>95</v>
      </c>
      <c r="D41" s="34" t="str">
        <f t="shared" si="13"/>
        <v>NA</v>
      </c>
      <c r="E41" s="67">
        <f t="shared" ref="E41:E47" si="16">COUNTIF(H41:AA41,"C")+COUNTIF(H41:AA41,"CT")</f>
        <v>0</v>
      </c>
      <c r="F41" s="69">
        <f t="shared" si="14"/>
        <v>0</v>
      </c>
      <c r="G41" s="72">
        <f t="shared" si="15"/>
        <v>16</v>
      </c>
      <c r="H41" s="12" t="str">
        <f>'P01'!$D32</f>
        <v>NA</v>
      </c>
      <c r="I41" s="12" t="str">
        <f>IF('P02'!$D32="NT","NT",IF($H$41="NCT","NC",IF('P02'!$D32="NC","NC",IF($H$41="CT","C",'P02'!$D32))))</f>
        <v>NA</v>
      </c>
      <c r="J41" s="12" t="str">
        <f>IF('P03'!$D32="NT","NT",IF($H$41="NCT","NC",IF('P03'!$D32="NC","NC",IF($H$41="CT","C",'P03'!$D32))))</f>
        <v>NA</v>
      </c>
      <c r="K41" s="12" t="str">
        <f>IF('P04'!$D32="NT","NT",IF($H$41="NCT","NC",IF('P04'!$D32="NC","NC",IF($H$41="CT","C",'P04'!$D32))))</f>
        <v>NA</v>
      </c>
      <c r="L41" s="12" t="str">
        <f>IF('P05'!$D32="NT","NT",IF($H$41="NCT","NC",IF('P05'!$D32="NC","NC",IF($H$41="CT","C",'P05'!$D32))))</f>
        <v>NA</v>
      </c>
      <c r="M41" s="12" t="str">
        <f>IF('P06'!$D32="NT","NT",IF($H$41="NCT","NC",IF('P06'!$D32="NC","NC",IF($H$41="CT","C",'P06'!$D32))))</f>
        <v>NA</v>
      </c>
      <c r="N41" s="12" t="str">
        <f>IF('P07'!$D32="NT","NT",IF($H$41="NCT","NC",IF('P07'!$D32="NC","NC",IF($H$41="CT","C",'P07'!$D32))))</f>
        <v>NA</v>
      </c>
      <c r="O41" s="12" t="str">
        <f>IF('P08'!$D32="NT","NT",IF($H$41="NCT","NC",IF('P08'!$D32="NC","NC",IF($H$41="CT","C",'P08'!$D32))))</f>
        <v>NA</v>
      </c>
      <c r="P41" s="12" t="str">
        <f>IF('P09'!$D32="NT","NT",IF($H$41="NCT","NC",IF('P09'!$D32="NC","NC",IF($H$41="CT","C",'P09'!$D32))))</f>
        <v>NA</v>
      </c>
      <c r="Q41" s="12" t="str">
        <f>IF('P10'!$D32="NT","NT",IF($H$41="NCT","NC",IF('P10'!$D32="NC","NC",IF($H$41="CT","C",'P10'!$D32))))</f>
        <v>NA</v>
      </c>
      <c r="R41" s="12" t="str">
        <f>IF('P11'!$D32="NT","NT",IF($H$41="NCT","NC",IF('P11'!$D32="NC","NC",IF($H$41="CT","C",'P11'!$D32))))</f>
        <v>NA</v>
      </c>
      <c r="S41" s="12" t="str">
        <f>IF('P12'!$D32="NT","NT",IF($H$41="NCT","NC",IF('P12'!$D32="NC","NC",IF($H$41="CT","C",'P12'!$D32))))</f>
        <v>NA</v>
      </c>
      <c r="T41" s="12" t="str">
        <f>IF('P13'!$D32="NT","NT",IF($H$41="NCT","NC",IF('P13'!$D32="NC","NC",IF($H$41="CT","C",'P13'!$D32))))</f>
        <v>NA</v>
      </c>
      <c r="U41" s="12" t="str">
        <f>IF('P14'!$D32="NT","NT",IF($H$41="NCT","NC",IF('P14'!$D32="NC","NC",IF($H$41="CT","C",'P14'!$D32))))</f>
        <v>NA</v>
      </c>
      <c r="V41" s="12" t="str">
        <f>IF('P15'!$D32="NT","NT",IF($H$41="NCT","NC",IF('P15'!$D32="NC","NC",IF($H$41="CT","C",'P15'!$D32))))</f>
        <v>NA</v>
      </c>
      <c r="W41" s="12" t="str">
        <f>IF('P16'!$D32="NT","NT",IF($H$41="NCT","NC",IF('P16'!$D32="NC","NC",IF($H$41="CT","C",'P16'!$D32))))</f>
        <v>NA</v>
      </c>
      <c r="X41" s="12" t="e">
        <f>IF(#REF!="NT","NT",IF($H$41="NCT","NC",IF(#REF!="NC","NC",IF($H$41="CT","C",#REF!))))</f>
        <v>#REF!</v>
      </c>
      <c r="Y41" s="12" t="e">
        <f>IF(#REF!="NT","NT",IF($H$41="NCT","NC",IF(#REF!="NC","NC",IF($H$41="CT","C",#REF!))))</f>
        <v>#REF!</v>
      </c>
      <c r="Z41" s="12" t="e">
        <f>IF(#REF!="NT","NT",IF($H$41="NCT","NC",IF(#REF!="NC","NC",IF($H$41="CT","C",#REF!))))</f>
        <v>#REF!</v>
      </c>
      <c r="AA41" s="12" t="e">
        <f>IF(#REF!="NT","NT",IF($H$41="NCT","NC",IF(#REF!="NC","NC",IF($H$41="CT","C",#REF!))))</f>
        <v>#REF!</v>
      </c>
      <c r="AB41" s="39"/>
    </row>
    <row r="42" spans="1:28" ht="45">
      <c r="A42" s="134"/>
      <c r="B42" s="34" t="s">
        <v>96</v>
      </c>
      <c r="C42" s="35" t="s">
        <v>97</v>
      </c>
      <c r="D42" s="34" t="str">
        <f t="shared" si="13"/>
        <v>NC</v>
      </c>
      <c r="E42" s="67">
        <f t="shared" si="16"/>
        <v>0</v>
      </c>
      <c r="F42" s="69">
        <f t="shared" si="14"/>
        <v>1</v>
      </c>
      <c r="G42" s="72">
        <f t="shared" si="15"/>
        <v>15</v>
      </c>
      <c r="H42" s="12" t="str">
        <f>'P01'!$D33</f>
        <v>NA</v>
      </c>
      <c r="I42" s="12" t="str">
        <f>IF('P02'!$D33="NT","NT",IF($H$42="NCT","NC",IF('P02'!$D33="NC","NC",IF($H$42="CT","C",'P02'!$D33))))</f>
        <v>NA</v>
      </c>
      <c r="J42" s="12" t="str">
        <f>IF('P03'!$D33="NT","NT",IF($H$42="NCT","NC",IF('P03'!$D33="NC","NC",IF($H$42="CT","C",'P03'!$D33))))</f>
        <v>NA</v>
      </c>
      <c r="K42" s="12" t="str">
        <f>IF('P04'!$D33="NT","NT",IF($H$42="NCT","NC",IF('P04'!$D33="NC","NC",IF($H$42="CT","C",'P04'!$D33))))</f>
        <v>NA</v>
      </c>
      <c r="L42" s="12" t="str">
        <f>IF('P05'!$D33="NT","NT",IF($H$42="NCT","NC",IF('P05'!$D33="NC","NC",IF($H$42="CT","C",'P05'!$D33))))</f>
        <v>NA</v>
      </c>
      <c r="M42" s="12" t="str">
        <f>IF('P06'!$D33="NT","NT",IF($H$42="NCT","NC",IF('P06'!$D33="NC","NC",IF($H$42="CT","C",'P06'!$D33))))</f>
        <v>NA</v>
      </c>
      <c r="N42" s="12" t="str">
        <f>IF('P07'!$D33="NT","NT",IF($H$42="NCT","NC",IF('P07'!$D33="NC","NC",IF($H$42="CT","C",'P07'!$D33))))</f>
        <v>NA</v>
      </c>
      <c r="O42" s="12" t="str">
        <f>IF('P08'!$D33="NT","NT",IF($H$42="NCT","NC",IF('P08'!$D33="NC","NC",IF($H$42="CT","C",'P08'!$D33))))</f>
        <v>NA</v>
      </c>
      <c r="P42" s="12" t="str">
        <f>IF('P09'!$D33="NT","NT",IF($H$42="NCT","NC",IF('P09'!$D33="NC","NC",IF($H$42="CT","C",'P09'!$D33))))</f>
        <v>NA</v>
      </c>
      <c r="Q42" s="12" t="str">
        <f>IF('P10'!$D33="NT","NT",IF($H$42="NCT","NC",IF('P10'!$D33="NC","NC",IF($H$42="CT","C",'P10'!$D33))))</f>
        <v>NA</v>
      </c>
      <c r="R42" s="12" t="str">
        <f>IF('P11'!$D33="NT","NT",IF($H$42="NCT","NC",IF('P11'!$D33="NC","NC",IF($H$42="CT","C",'P11'!$D33))))</f>
        <v>NA</v>
      </c>
      <c r="S42" s="12" t="str">
        <f>IF('P12'!$D33="NT","NT",IF($H$42="NCT","NC",IF('P12'!$D33="NC","NC",IF($H$42="CT","C",'P12'!$D33))))</f>
        <v>NC</v>
      </c>
      <c r="T42" s="12" t="str">
        <f>IF('P13'!$D33="NT","NT",IF($H$42="NCT","NC",IF('P13'!$D33="NC","NC",IF($H$42="CT","C",'P13'!$D33))))</f>
        <v>NA</v>
      </c>
      <c r="U42" s="12" t="str">
        <f>IF('P14'!$D33="NT","NT",IF($H$42="NCT","NC",IF('P14'!$D33="NC","NC",IF($H$42="CT","C",'P14'!$D33))))</f>
        <v>NA</v>
      </c>
      <c r="V42" s="12" t="str">
        <f>IF('P15'!$D33="NT","NT",IF($H$42="NCT","NC",IF('P15'!$D33="NC","NC",IF($H$42="CT","C",'P15'!$D33))))</f>
        <v>NA</v>
      </c>
      <c r="W42" s="12" t="str">
        <f>IF('P16'!$D33="NT","NT",IF($H$42="NCT","NC",IF('P16'!$D33="NC","NC",IF($H$42="CT","C",'P16'!$D33))))</f>
        <v>NA</v>
      </c>
      <c r="X42" s="12" t="e">
        <f>IF(#REF!="NT","NT",IF($H$42="NCT","NC",IF(#REF!="NC","NC",IF($H$42="CT","C",#REF!))))</f>
        <v>#REF!</v>
      </c>
      <c r="Y42" s="12" t="e">
        <f>IF(#REF!="NT","NT",IF($H$42="NCT","NC",IF(#REF!="NC","NC",IF($H$42="CT","C",#REF!))))</f>
        <v>#REF!</v>
      </c>
      <c r="Z42" s="12" t="e">
        <f>IF(#REF!="NT","NT",IF($H$42="NCT","NC",IF(#REF!="NC","NC",IF($H$42="CT","C",#REF!))))</f>
        <v>#REF!</v>
      </c>
      <c r="AA42" s="12" t="e">
        <f>IF(#REF!="NT","NT",IF($H$42="NCT","NC",IF(#REF!="NC","NC",IF($H$42="CT","C",#REF!))))</f>
        <v>#REF!</v>
      </c>
      <c r="AB42" s="39"/>
    </row>
    <row r="43" spans="1:28" ht="45">
      <c r="A43" s="134"/>
      <c r="B43" s="34" t="s">
        <v>98</v>
      </c>
      <c r="C43" s="35" t="s">
        <v>99</v>
      </c>
      <c r="D43" s="34" t="str">
        <f t="shared" si="13"/>
        <v>NC</v>
      </c>
      <c r="E43" s="67">
        <f t="shared" si="16"/>
        <v>0</v>
      </c>
      <c r="F43" s="69">
        <f t="shared" si="14"/>
        <v>3</v>
      </c>
      <c r="G43" s="72">
        <f t="shared" si="15"/>
        <v>13</v>
      </c>
      <c r="H43" s="12" t="str">
        <f>'P01'!$D34</f>
        <v>NA</v>
      </c>
      <c r="I43" s="12" t="str">
        <f>IF('P02'!$D34="NT","NT",IF($H$43="NCT","NC",IF('P02'!$D34="NC","NC",IF($H$43="CT","C",'P02'!$D34))))</f>
        <v>NA</v>
      </c>
      <c r="J43" s="12" t="str">
        <f>IF('P03'!$D34="NT","NT",IF($H$43="NCT","NC",IF('P03'!$D34="NC","NC",IF($H$43="CT","C",'P03'!$D34))))</f>
        <v>NA</v>
      </c>
      <c r="K43" s="12" t="str">
        <f>IF('P04'!$D34="NT","NT",IF($H$43="NCT","NC",IF('P04'!$D34="NC","NC",IF($H$43="CT","C",'P04'!$D34))))</f>
        <v>NA</v>
      </c>
      <c r="L43" s="12" t="str">
        <f>IF('P05'!$D34="NT","NT",IF($H$43="NCT","NC",IF('P05'!$D34="NC","NC",IF($H$43="CT","C",'P05'!$D34))))</f>
        <v>NA</v>
      </c>
      <c r="M43" s="12" t="str">
        <f>IF('P06'!$D34="NT","NT",IF($H$43="NCT","NC",IF('P06'!$D34="NC","NC",IF($H$43="CT","C",'P06'!$D34))))</f>
        <v>NA</v>
      </c>
      <c r="N43" s="12" t="str">
        <f>IF('P07'!$D34="NT","NT",IF($H$43="NCT","NC",IF('P07'!$D34="NC","NC",IF($H$43="CT","C",'P07'!$D34))))</f>
        <v>NA</v>
      </c>
      <c r="O43" s="12" t="str">
        <f>IF('P08'!$D34="NT","NT",IF($H$43="NCT","NC",IF('P08'!$D34="NC","NC",IF($H$43="CT","C",'P08'!$D34))))</f>
        <v>NA</v>
      </c>
      <c r="P43" s="12" t="str">
        <f>IF('P09'!$D34="NT","NT",IF($H$43="NCT","NC",IF('P09'!$D34="NC","NC",IF($H$43="CT","C",'P09'!$D34))))</f>
        <v>NC</v>
      </c>
      <c r="Q43" s="12" t="str">
        <f>IF('P10'!$D34="NT","NT",IF($H$43="NCT","NC",IF('P10'!$D34="NC","NC",IF($H$43="CT","C",'P10'!$D34))))</f>
        <v>NA</v>
      </c>
      <c r="R43" s="12" t="str">
        <f>IF('P11'!$D34="NT","NT",IF($H$43="NCT","NC",IF('P11'!$D34="NC","NC",IF($H$43="CT","C",'P11'!$D34))))</f>
        <v>NC</v>
      </c>
      <c r="S43" s="12" t="str">
        <f>IF('P12'!$D34="NT","NT",IF($H$43="NCT","NC",IF('P12'!$D34="NC","NC",IF($H$43="CT","C",'P12'!$D34))))</f>
        <v>NA</v>
      </c>
      <c r="T43" s="12" t="str">
        <f>IF('P13'!$D34="NT","NT",IF($H$43="NCT","NC",IF('P13'!$D34="NC","NC",IF($H$43="CT","C",'P13'!$D34))))</f>
        <v>NA</v>
      </c>
      <c r="U43" s="12" t="str">
        <f>IF('P14'!$D34="NT","NT",IF($H$43="NCT","NC",IF('P14'!$D34="NC","NC",IF($H$43="CT","C",'P14'!$D34))))</f>
        <v>NC</v>
      </c>
      <c r="V43" s="12" t="str">
        <f>IF('P15'!$D34="NT","NT",IF($H$43="NCT","NC",IF('P15'!$D34="NC","NC",IF($H$43="CT","C",'P15'!$D34))))</f>
        <v>NA</v>
      </c>
      <c r="W43" s="12" t="str">
        <f>IF('P16'!$D34="NT","NT",IF($H$43="NCT","NC",IF('P16'!$D34="NC","NC",IF($H$43="CT","C",'P16'!$D34))))</f>
        <v>NA</v>
      </c>
      <c r="X43" s="12" t="e">
        <f>IF(#REF!="NT","NT",IF($H$43="NCT","NC",IF(#REF!="NC","NC",IF($H$43="CT","C",#REF!))))</f>
        <v>#REF!</v>
      </c>
      <c r="Y43" s="12" t="e">
        <f>IF(#REF!="NT","NT",IF($H$43="NCT","NC",IF(#REF!="NC","NC",IF($H$43="CT","C",#REF!))))</f>
        <v>#REF!</v>
      </c>
      <c r="Z43" s="12" t="e">
        <f>IF(#REF!="NT","NT",IF($H$43="NCT","NC",IF(#REF!="NC","NC",IF($H$43="CT","C",#REF!))))</f>
        <v>#REF!</v>
      </c>
      <c r="AA43" s="12" t="e">
        <f>IF(#REF!="NT","NT",IF($H$43="NCT","NC",IF(#REF!="NC","NC",IF($H$43="CT","C",#REF!))))</f>
        <v>#REF!</v>
      </c>
      <c r="AB43" s="39"/>
    </row>
    <row r="44" spans="1:28" ht="30">
      <c r="A44" s="134"/>
      <c r="B44" s="34" t="s">
        <v>100</v>
      </c>
      <c r="C44" s="35" t="s">
        <v>101</v>
      </c>
      <c r="D44" s="34" t="str">
        <f t="shared" si="13"/>
        <v>NA</v>
      </c>
      <c r="E44" s="67">
        <f t="shared" si="16"/>
        <v>0</v>
      </c>
      <c r="F44" s="69">
        <f t="shared" si="14"/>
        <v>0</v>
      </c>
      <c r="G44" s="72">
        <f t="shared" si="15"/>
        <v>16</v>
      </c>
      <c r="H44" s="12" t="str">
        <f>'P01'!$D35</f>
        <v>NA</v>
      </c>
      <c r="I44" s="12" t="str">
        <f>IF('P02'!$D35="NT","NT",IF($H$44="NCT","NC",IF('P02'!$D35="NC","NC",IF($H$44="CT","C",'P02'!$D35))))</f>
        <v>NA</v>
      </c>
      <c r="J44" s="12" t="str">
        <f>IF('P03'!$D35="NT","NT",IF($H$44="NCT","NC",IF('P03'!$D35="NC","NC",IF($H$44="CT","C",'P03'!$D35))))</f>
        <v>NA</v>
      </c>
      <c r="K44" s="12" t="str">
        <f>IF('P04'!$D35="NT","NT",IF($H$44="NCT","NC",IF('P04'!$D35="NC","NC",IF($H$44="CT","C",'P04'!$D35))))</f>
        <v>NA</v>
      </c>
      <c r="L44" s="12" t="str">
        <f>IF('P05'!$D35="NT","NT",IF($H$44="NCT","NC",IF('P05'!$D35="NC","NC",IF($H$44="CT","C",'P05'!$D35))))</f>
        <v>NA</v>
      </c>
      <c r="M44" s="12" t="str">
        <f>IF('P06'!$D35="NT","NT",IF($H$44="NCT","NC",IF('P06'!$D35="NC","NC",IF($H$44="CT","C",'P06'!$D35))))</f>
        <v>NA</v>
      </c>
      <c r="N44" s="12" t="str">
        <f>IF('P07'!$D35="NT","NT",IF($H$44="NCT","NC",IF('P07'!$D35="NC","NC",IF($H$44="CT","C",'P07'!$D35))))</f>
        <v>NA</v>
      </c>
      <c r="O44" s="12" t="str">
        <f>IF('P08'!$D35="NT","NT",IF($H$44="NCT","NC",IF('P08'!$D35="NC","NC",IF($H$44="CT","C",'P08'!$D35))))</f>
        <v>NA</v>
      </c>
      <c r="P44" s="12" t="str">
        <f>IF('P09'!$D35="NT","NT",IF($H$44="NCT","NC",IF('P09'!$D35="NC","NC",IF($H$44="CT","C",'P09'!$D35))))</f>
        <v>NA</v>
      </c>
      <c r="Q44" s="12" t="str">
        <f>IF('P10'!$D35="NT","NT",IF($H$44="NCT","NC",IF('P10'!$D35="NC","NC",IF($H$44="CT","C",'P10'!$D35))))</f>
        <v>NA</v>
      </c>
      <c r="R44" s="12" t="str">
        <f>IF('P11'!$D35="NT","NT",IF($H$44="NCT","NC",IF('P11'!$D35="NC","NC",IF($H$44="CT","C",'P11'!$D35))))</f>
        <v>NA</v>
      </c>
      <c r="S44" s="12" t="str">
        <f>IF('P12'!$D35="NT","NT",IF($H$44="NCT","NC",IF('P12'!$D35="NC","NC",IF($H$44="CT","C",'P12'!$D35))))</f>
        <v>NA</v>
      </c>
      <c r="T44" s="12" t="str">
        <f>IF('P13'!$D35="NT","NT",IF($H$44="NCT","NC",IF('P13'!$D35="NC","NC",IF($H$44="CT","C",'P13'!$D35))))</f>
        <v>NA</v>
      </c>
      <c r="U44" s="12" t="str">
        <f>IF('P14'!$D35="NT","NT",IF($H$44="NCT","NC",IF('P14'!$D35="NC","NC",IF($H$44="CT","C",'P14'!$D35))))</f>
        <v>NA</v>
      </c>
      <c r="V44" s="12" t="str">
        <f>IF('P15'!$D35="NT","NT",IF($H$44="NCT","NC",IF('P15'!$D35="NC","NC",IF($H$44="CT","C",'P15'!$D35))))</f>
        <v>NA</v>
      </c>
      <c r="W44" s="12" t="str">
        <f>IF('P16'!$D35="NT","NT",IF($H$44="NCT","NC",IF('P16'!$D35="NC","NC",IF($H$44="CT","C",'P16'!$D35))))</f>
        <v>NA</v>
      </c>
      <c r="X44" s="12" t="e">
        <f>IF(#REF!="NT","NT",IF($H$44="NCT","NC",IF(#REF!="NC","NC",IF($H$44="CT","C",#REF!))))</f>
        <v>#REF!</v>
      </c>
      <c r="Y44" s="12" t="e">
        <f>IF(#REF!="NT","NT",IF($H$44="NCT","NC",IF(#REF!="NC","NC",IF($H$44="CT","C",#REF!))))</f>
        <v>#REF!</v>
      </c>
      <c r="Z44" s="12" t="e">
        <f>IF(#REF!="NT","NT",IF($H$44="NCT","NC",IF(#REF!="NC","NC",IF($H$44="CT","C",#REF!))))</f>
        <v>#REF!</v>
      </c>
      <c r="AA44" s="12" t="e">
        <f>IF(#REF!="NT","NT",IF($H$44="NCT","NC",IF(#REF!="NC","NC",IF($H$44="CT","C",#REF!))))</f>
        <v>#REF!</v>
      </c>
      <c r="AB44" s="39"/>
    </row>
    <row r="45" spans="1:28" ht="45">
      <c r="A45" s="134"/>
      <c r="B45" s="34" t="s">
        <v>102</v>
      </c>
      <c r="C45" s="35" t="s">
        <v>103</v>
      </c>
      <c r="D45" s="34" t="str">
        <f t="shared" si="13"/>
        <v>NC</v>
      </c>
      <c r="E45" s="67">
        <f t="shared" si="16"/>
        <v>0</v>
      </c>
      <c r="F45" s="69">
        <f t="shared" si="14"/>
        <v>3</v>
      </c>
      <c r="G45" s="72">
        <f t="shared" si="15"/>
        <v>13</v>
      </c>
      <c r="H45" s="12" t="str">
        <f>'P01'!$D36</f>
        <v>NA</v>
      </c>
      <c r="I45" s="12" t="str">
        <f>IF('P02'!$D36="NT","NT",IF($H$45="NCT","NC",IF('P02'!$D36="NC","NC",IF($H$45="CT","C",'P02'!$D36))))</f>
        <v>NA</v>
      </c>
      <c r="J45" s="12" t="str">
        <f>IF('P03'!$D36="NT","NT",IF($H$45="NCT","NC",IF('P03'!$D36="NC","NC",IF($H$45="CT","C",'P03'!$D36))))</f>
        <v>NA</v>
      </c>
      <c r="K45" s="12" t="str">
        <f>IF('P04'!$D36="NT","NT",IF($H$45="NCT","NC",IF('P04'!$D36="NC","NC",IF($H$45="CT","C",'P04'!$D36))))</f>
        <v>NA</v>
      </c>
      <c r="L45" s="12" t="str">
        <f>IF('P05'!$D36="NT","NT",IF($H$45="NCT","NC",IF('P05'!$D36="NC","NC",IF($H$45="CT","C",'P05'!$D36))))</f>
        <v>NA</v>
      </c>
      <c r="M45" s="12" t="str">
        <f>IF('P06'!$D36="NT","NT",IF($H$45="NCT","NC",IF('P06'!$D36="NC","NC",IF($H$45="CT","C",'P06'!$D36))))</f>
        <v>NA</v>
      </c>
      <c r="N45" s="12" t="str">
        <f>IF('P07'!$D36="NT","NT",IF($H$45="NCT","NC",IF('P07'!$D36="NC","NC",IF($H$45="CT","C",'P07'!$D36))))</f>
        <v>NA</v>
      </c>
      <c r="O45" s="12" t="str">
        <f>IF('P08'!$D36="NT","NT",IF($H$45="NCT","NC",IF('P08'!$D36="NC","NC",IF($H$45="CT","C",'P08'!$D36))))</f>
        <v>NA</v>
      </c>
      <c r="P45" s="12" t="str">
        <f>IF('P09'!$D36="NT","NT",IF($H$45="NCT","NC",IF('P09'!$D36="NC","NC",IF($H$45="CT","C",'P09'!$D36))))</f>
        <v>NC</v>
      </c>
      <c r="Q45" s="12" t="str">
        <f>IF('P10'!$D36="NT","NT",IF($H$45="NCT","NC",IF('P10'!$D36="NC","NC",IF($H$45="CT","C",'P10'!$D36))))</f>
        <v>NA</v>
      </c>
      <c r="R45" s="12" t="str">
        <f>IF('P11'!$D36="NT","NT",IF($H$45="NCT","NC",IF('P11'!$D36="NC","NC",IF($H$45="CT","C",'P11'!$D36))))</f>
        <v>NC</v>
      </c>
      <c r="S45" s="12" t="str">
        <f>IF('P12'!$D36="NT","NT",IF($H$45="NCT","NC",IF('P12'!$D36="NC","NC",IF($H$45="CT","C",'P12'!$D36))))</f>
        <v>NA</v>
      </c>
      <c r="T45" s="12" t="str">
        <f>IF('P13'!$D36="NT","NT",IF($H$45="NCT","NC",IF('P13'!$D36="NC","NC",IF($H$45="CT","C",'P13'!$D36))))</f>
        <v>NA</v>
      </c>
      <c r="U45" s="12" t="str">
        <f>IF('P14'!$D36="NT","NT",IF($H$45="NCT","NC",IF('P14'!$D36="NC","NC",IF($H$45="CT","C",'P14'!$D36))))</f>
        <v>NC</v>
      </c>
      <c r="V45" s="12" t="str">
        <f>IF('P15'!$D36="NT","NT",IF($H$45="NCT","NC",IF('P15'!$D36="NC","NC",IF($H$45="CT","C",'P15'!$D36))))</f>
        <v>NA</v>
      </c>
      <c r="W45" s="12" t="str">
        <f>IF('P16'!$D36="NT","NT",IF($H$45="NCT","NC",IF('P16'!$D36="NC","NC",IF($H$45="CT","C",'P16'!$D36))))</f>
        <v>NA</v>
      </c>
      <c r="X45" s="12" t="e">
        <f>IF(#REF!="NT","NT",IF($H$45="NCT","NC",IF(#REF!="NC","NC",IF($H$45="CT","C",#REF!))))</f>
        <v>#REF!</v>
      </c>
      <c r="Y45" s="12" t="e">
        <f>IF(#REF!="NT","NT",IF($H$45="NCT","NC",IF(#REF!="NC","NC",IF($H$45="CT","C",#REF!))))</f>
        <v>#REF!</v>
      </c>
      <c r="Z45" s="12" t="e">
        <f>IF(#REF!="NT","NT",IF($H$45="NCT","NC",IF(#REF!="NC","NC",IF($H$45="CT","C",#REF!))))</f>
        <v>#REF!</v>
      </c>
      <c r="AA45" s="12" t="e">
        <f>IF(#REF!="NT","NT",IF($H$45="NCT","NC",IF(#REF!="NC","NC",IF($H$45="CT","C",#REF!))))</f>
        <v>#REF!</v>
      </c>
      <c r="AB45" s="39"/>
    </row>
    <row r="46" spans="1:28" ht="60">
      <c r="A46" s="134"/>
      <c r="B46" s="34" t="s">
        <v>104</v>
      </c>
      <c r="C46" s="35" t="s">
        <v>105</v>
      </c>
      <c r="D46" s="34" t="str">
        <f t="shared" si="13"/>
        <v>NC</v>
      </c>
      <c r="E46" s="67">
        <f t="shared" si="16"/>
        <v>0</v>
      </c>
      <c r="F46" s="69">
        <f t="shared" si="14"/>
        <v>3</v>
      </c>
      <c r="G46" s="72">
        <f t="shared" si="15"/>
        <v>13</v>
      </c>
      <c r="H46" s="12" t="str">
        <f>'P01'!$D37</f>
        <v>NA</v>
      </c>
      <c r="I46" s="12" t="str">
        <f>IF('P02'!$D37="NT","NT",IF($H$46="NCT","NC",IF('P02'!$D37="NC","NC",IF($H$46="CT","C",'P02'!$D37))))</f>
        <v>NA</v>
      </c>
      <c r="J46" s="12" t="str">
        <f>IF('P03'!$D37="NT","NT",IF($H$46="NCT","NC",IF('P03'!$D37="NC","NC",IF($H$46="CT","C",'P03'!$D37))))</f>
        <v>NA</v>
      </c>
      <c r="K46" s="12" t="str">
        <f>IF('P04'!$D37="NT","NT",IF($H$46="NCT","NC",IF('P04'!$D37="NC","NC",IF($H$46="CT","C",'P04'!$D37))))</f>
        <v>NA</v>
      </c>
      <c r="L46" s="12" t="str">
        <f>IF('P05'!$D37="NT","NT",IF($H$46="NCT","NC",IF('P05'!$D37="NC","NC",IF($H$46="CT","C",'P05'!$D37))))</f>
        <v>NA</v>
      </c>
      <c r="M46" s="12" t="str">
        <f>IF('P06'!$D37="NT","NT",IF($H$46="NCT","NC",IF('P06'!$D37="NC","NC",IF($H$46="CT","C",'P06'!$D37))))</f>
        <v>NA</v>
      </c>
      <c r="N46" s="12" t="str">
        <f>IF('P07'!$D37="NT","NT",IF($H$46="NCT","NC",IF('P07'!$D37="NC","NC",IF($H$46="CT","C",'P07'!$D37))))</f>
        <v>NA</v>
      </c>
      <c r="O46" s="12" t="str">
        <f>IF('P08'!$D37="NT","NT",IF($H$46="NCT","NC",IF('P08'!$D37="NC","NC",IF($H$46="CT","C",'P08'!$D37))))</f>
        <v>NA</v>
      </c>
      <c r="P46" s="12" t="str">
        <f>IF('P09'!$D37="NT","NT",IF($H$46="NCT","NC",IF('P09'!$D37="NC","NC",IF($H$46="CT","C",'P09'!$D37))))</f>
        <v>NC</v>
      </c>
      <c r="Q46" s="12" t="str">
        <f>IF('P10'!$D37="NT","NT",IF($H$46="NCT","NC",IF('P10'!$D37="NC","NC",IF($H$46="CT","C",'P10'!$D37))))</f>
        <v>NA</v>
      </c>
      <c r="R46" s="12" t="str">
        <f>IF('P11'!$D37="NT","NT",IF($H$46="NCT","NC",IF('P11'!$D37="NC","NC",IF($H$46="CT","C",'P11'!$D37))))</f>
        <v>NC</v>
      </c>
      <c r="S46" s="12" t="str">
        <f>IF('P12'!$D37="NT","NT",IF($H$46="NCT","NC",IF('P12'!$D37="NC","NC",IF($H$46="CT","C",'P12'!$D37))))</f>
        <v>NA</v>
      </c>
      <c r="T46" s="12" t="str">
        <f>IF('P13'!$D37="NT","NT",IF($H$46="NCT","NC",IF('P13'!$D37="NC","NC",IF($H$46="CT","C",'P13'!$D37))))</f>
        <v>NA</v>
      </c>
      <c r="U46" s="12" t="str">
        <f>IF('P14'!$D37="NT","NT",IF($H$46="NCT","NC",IF('P14'!$D37="NC","NC",IF($H$46="CT","C",'P14'!$D37))))</f>
        <v>NC</v>
      </c>
      <c r="V46" s="12" t="str">
        <f>IF('P15'!$D37="NT","NT",IF($H$46="NCT","NC",IF('P15'!$D37="NC","NC",IF($H$46="CT","C",'P15'!$D37))))</f>
        <v>NA</v>
      </c>
      <c r="W46" s="12" t="str">
        <f>IF('P16'!$D37="NT","NT",IF($H$46="NCT","NC",IF('P16'!$D37="NC","NC",IF($H$46="CT","C",'P16'!$D37))))</f>
        <v>NA</v>
      </c>
      <c r="X46" s="12" t="e">
        <f>IF(#REF!="NT","NT",IF($H$46="NCT","NC",IF(#REF!="NC","NC",IF($H$46="CT","C",#REF!))))</f>
        <v>#REF!</v>
      </c>
      <c r="Y46" s="12" t="e">
        <f>IF(#REF!="NT","NT",IF($H$46="NCT","NC",IF(#REF!="NC","NC",IF($H$46="CT","C",#REF!))))</f>
        <v>#REF!</v>
      </c>
      <c r="Z46" s="12" t="e">
        <f>IF(#REF!="NT","NT",IF($H$46="NCT","NC",IF(#REF!="NC","NC",IF($H$46="CT","C",#REF!))))</f>
        <v>#REF!</v>
      </c>
      <c r="AA46" s="12" t="e">
        <f>IF(#REF!="NT","NT",IF($H$46="NCT","NC",IF(#REF!="NC","NC",IF($H$46="CT","C",#REF!))))</f>
        <v>#REF!</v>
      </c>
      <c r="AB46" s="39"/>
    </row>
    <row r="47" spans="1:28" ht="45">
      <c r="A47" s="134"/>
      <c r="B47" s="34" t="s">
        <v>106</v>
      </c>
      <c r="C47" s="35" t="s">
        <v>107</v>
      </c>
      <c r="D47" s="34" t="str">
        <f t="shared" si="13"/>
        <v>C</v>
      </c>
      <c r="E47" s="67">
        <f t="shared" si="16"/>
        <v>1</v>
      </c>
      <c r="F47" s="69">
        <f t="shared" si="14"/>
        <v>0</v>
      </c>
      <c r="G47" s="72">
        <f t="shared" si="15"/>
        <v>15</v>
      </c>
      <c r="H47" s="12" t="str">
        <f>'P01'!$D38</f>
        <v>NA</v>
      </c>
      <c r="I47" s="12" t="str">
        <f>IF('P02'!$D38="NT","NT",IF($H$47="NCT","NC",IF('P02'!$D38="NC","NC",IF($H$47="CT","C",'P02'!$D38))))</f>
        <v>NA</v>
      </c>
      <c r="J47" s="12" t="str">
        <f>IF('P03'!$D38="NT","NT",IF($H$47="NCT","NC",IF('P03'!$D38="NC","NC",IF($H$47="CT","C",'P03'!$D38))))</f>
        <v>NA</v>
      </c>
      <c r="K47" s="12" t="str">
        <f>IF('P04'!$D38="NT","NT",IF($H$47="NCT","NC",IF('P04'!$D38="NC","NC",IF($H$47="CT","C",'P04'!$D38))))</f>
        <v>NA</v>
      </c>
      <c r="L47" s="12" t="str">
        <f>IF('P05'!$D38="NT","NT",IF($H$47="NCT","NC",IF('P05'!$D38="NC","NC",IF($H$47="CT","C",'P05'!$D38))))</f>
        <v>NA</v>
      </c>
      <c r="M47" s="12" t="str">
        <f>IF('P06'!$D38="NT","NT",IF($H$47="NCT","NC",IF('P06'!$D38="NC","NC",IF($H$47="CT","C",'P06'!$D38))))</f>
        <v>NA</v>
      </c>
      <c r="N47" s="12" t="str">
        <f>IF('P07'!$D38="NT","NT",IF($H$47="NCT","NC",IF('P07'!$D38="NC","NC",IF($H$47="CT","C",'P07'!$D38))))</f>
        <v>NA</v>
      </c>
      <c r="O47" s="12" t="str">
        <f>IF('P08'!$D38="NT","NT",IF($H$47="NCT","NC",IF('P08'!$D38="NC","NC",IF($H$47="CT","C",'P08'!$D38))))</f>
        <v>NA</v>
      </c>
      <c r="P47" s="12" t="str">
        <f>IF('P09'!$D38="NT","NT",IF($H$47="NCT","NC",IF('P09'!$D38="NC","NC",IF($H$47="CT","C",'P09'!$D38))))</f>
        <v>NA</v>
      </c>
      <c r="Q47" s="12" t="str">
        <f>IF('P10'!$D38="NT","NT",IF($H$47="NCT","NC",IF('P10'!$D38="NC","NC",IF($H$47="CT","C",'P10'!$D38))))</f>
        <v>NA</v>
      </c>
      <c r="R47" s="12" t="str">
        <f>IF('P11'!$D38="NT","NT",IF($H$47="NCT","NC",IF('P11'!$D38="NC","NC",IF($H$47="CT","C",'P11'!$D38))))</f>
        <v>NA</v>
      </c>
      <c r="S47" s="12" t="str">
        <f>IF('P12'!$D38="NT","NT",IF($H$47="NCT","NC",IF('P12'!$D38="NC","NC",IF($H$47="CT","C",'P12'!$D38))))</f>
        <v>C</v>
      </c>
      <c r="T47" s="12" t="str">
        <f>IF('P13'!$D38="NT","NT",IF($H$47="NCT","NC",IF('P13'!$D38="NC","NC",IF($H$47="CT","C",'P13'!$D38))))</f>
        <v>NA</v>
      </c>
      <c r="U47" s="12" t="str">
        <f>IF('P14'!$D38="NT","NT",IF($H$47="NCT","NC",IF('P14'!$D38="NC","NC",IF($H$47="CT","C",'P14'!$D38))))</f>
        <v>NA</v>
      </c>
      <c r="V47" s="12" t="str">
        <f>IF('P15'!$D38="NT","NT",IF($H$47="NCT","NC",IF('P15'!$D38="NC","NC",IF($H$47="CT","C",'P15'!$D38))))</f>
        <v>NA</v>
      </c>
      <c r="W47" s="12" t="str">
        <f>IF('P16'!$D38="NT","NT",IF($H$47="NCT","NC",IF('P16'!$D38="NC","NC",IF($H$47="CT","C",'P16'!$D38))))</f>
        <v>NA</v>
      </c>
      <c r="X47" s="12" t="e">
        <f>IF(#REF!="NT","NT",IF($H$47="NCT","NC",IF(#REF!="NC","NC",IF($H$47="CT","C",#REF!))))</f>
        <v>#REF!</v>
      </c>
      <c r="Y47" s="12" t="e">
        <f>IF(#REF!="NT","NT",IF($H$47="NCT","NC",IF(#REF!="NC","NC",IF($H$47="CT","C",#REF!))))</f>
        <v>#REF!</v>
      </c>
      <c r="Z47" s="12" t="e">
        <f>IF(#REF!="NT","NT",IF($H$47="NCT","NC",IF(#REF!="NC","NC",IF($H$47="CT","C",#REF!))))</f>
        <v>#REF!</v>
      </c>
      <c r="AA47" s="12" t="e">
        <f>IF(#REF!="NT","NT",IF($H$47="NCT","NC",IF(#REF!="NC","NC",IF($H$47="CT","C",#REF!))))</f>
        <v>#REF!</v>
      </c>
      <c r="AB47" s="39"/>
    </row>
    <row r="48" spans="1:28">
      <c r="A48" s="31"/>
      <c r="B48" s="29"/>
      <c r="C48" s="29"/>
      <c r="D48" s="30"/>
      <c r="E48" s="66">
        <f>SUM(E40:E47)</f>
        <v>1</v>
      </c>
      <c r="F48" s="77">
        <f>SUM(F40:F47)</f>
        <v>10</v>
      </c>
      <c r="G48" s="73">
        <f>SUM(G40:G47)</f>
        <v>117</v>
      </c>
      <c r="H48" s="29"/>
      <c r="I48" s="29"/>
      <c r="J48" s="29"/>
      <c r="K48" s="29"/>
      <c r="L48" s="29"/>
      <c r="M48" s="29"/>
      <c r="N48" s="29"/>
      <c r="O48" s="29"/>
      <c r="P48" s="29"/>
      <c r="Q48" s="29"/>
      <c r="R48" s="29"/>
      <c r="S48" s="29"/>
      <c r="T48" s="29"/>
      <c r="U48" s="29"/>
      <c r="V48" s="29"/>
      <c r="W48" s="29"/>
      <c r="X48" s="29"/>
      <c r="Y48" s="29"/>
      <c r="Z48" s="29"/>
      <c r="AA48" s="29"/>
      <c r="AB48" s="39"/>
    </row>
    <row r="49" spans="1:28" ht="30">
      <c r="A49" s="133" t="s">
        <v>27</v>
      </c>
      <c r="B49" s="34" t="s">
        <v>108</v>
      </c>
      <c r="C49" s="35" t="s">
        <v>109</v>
      </c>
      <c r="D49" s="34" t="str">
        <f>IF(F49&gt;0,"NC",IF(E49&gt;0,"C",IF(G49&gt;0,"NA","NT")))</f>
        <v>NC</v>
      </c>
      <c r="E49" s="67">
        <f>COUNTIF(H49:AA49,"C")+COUNTIF(H49:AA49,"CT")</f>
        <v>0</v>
      </c>
      <c r="F49" s="69">
        <f>COUNTIF(H49:AA49,"NC")+COUNTIF(H49:AA49,"NCT")</f>
        <v>16</v>
      </c>
      <c r="G49" s="72">
        <f>COUNTIF(H49:AA49,"NA")</f>
        <v>0</v>
      </c>
      <c r="H49" s="12" t="str">
        <f>'P01'!$D39</f>
        <v>NCT</v>
      </c>
      <c r="I49" s="12" t="str">
        <f>IF('P02'!$D39="NT","NT",IF($H$49="NCT","NC",IF('P02'!$D39="NC","NC",IF($H$49="CT","C",'P02'!$D39))))</f>
        <v>NC</v>
      </c>
      <c r="J49" s="12" t="str">
        <f>IF('P03'!$D39="NT","NT",IF($H$49="NCT","NC",IF('P03'!$D39="NC","NC",IF($H$49="CT","C",'P03'!$D39))))</f>
        <v>NC</v>
      </c>
      <c r="K49" s="12" t="str">
        <f>IF('P04'!$D39="NT","NT",IF($H$49="NCT","NC",IF('P04'!$D39="NC","NC",IF($H$49="CT","C",'P04'!$D39))))</f>
        <v>NC</v>
      </c>
      <c r="L49" s="12" t="str">
        <f>IF('P05'!$D39="NT","NT",IF($H$49="NCT","NC",IF('P05'!$D39="NC","NC",IF($H$49="CT","C",'P05'!$D39))))</f>
        <v>NC</v>
      </c>
      <c r="M49" s="12" t="str">
        <f>IF('P06'!$D39="NT","NT",IF($H$49="NCT","NC",IF('P06'!$D39="NC","NC",IF($H$49="CT","C",'P06'!$D39))))</f>
        <v>NC</v>
      </c>
      <c r="N49" s="12" t="str">
        <f>IF('P07'!$D39="NT","NT",IF($H$49="NCT","NC",IF('P07'!$D39="NC","NC",IF($H$49="CT","C",'P07'!$D39))))</f>
        <v>NC</v>
      </c>
      <c r="O49" s="12" t="str">
        <f>IF('P08'!$D39="NT","NT",IF($H$49="NCT","NC",IF('P08'!$D39="NC","NC",IF($H$49="CT","C",'P08'!$D39))))</f>
        <v>NC</v>
      </c>
      <c r="P49" s="12" t="str">
        <f>IF('P09'!$D39="NT","NT",IF($H$49="NCT","NC",IF('P09'!$D39="NC","NC",IF($H$49="CT","C",'P09'!$D39))))</f>
        <v>NC</v>
      </c>
      <c r="Q49" s="12" t="str">
        <f>IF('P10'!$D39="NT","NT",IF($H$49="NCT","NC",IF('P10'!$D39="NC","NC",IF($H$49="CT","C",'P10'!$D39))))</f>
        <v>NC</v>
      </c>
      <c r="R49" s="12" t="str">
        <f>IF('P11'!$D39="NT","NT",IF($H$49="NCT","NC",IF('P11'!$D39="NC","NC",IF($H$49="CT","C",'P11'!$D39))))</f>
        <v>NC</v>
      </c>
      <c r="S49" s="12" t="str">
        <f>IF('P12'!$D39="NT","NT",IF($H$49="NCT","NC",IF('P12'!$D39="NC","NC",IF($H$49="CT","C",'P12'!$D39))))</f>
        <v>NC</v>
      </c>
      <c r="T49" s="12" t="str">
        <f>IF('P13'!$D39="NT","NT",IF($H$49="NCT","NC",IF('P13'!$D39="NC","NC",IF($H$49="CT","C",'P13'!$D39))))</f>
        <v>NC</v>
      </c>
      <c r="U49" s="12" t="str">
        <f>IF('P14'!$D39="NT","NT",IF($H$49="NCT","NC",IF('P14'!$D39="NC","NC",IF($H$49="CT","C",'P14'!$D39))))</f>
        <v>NC</v>
      </c>
      <c r="V49" s="12" t="str">
        <f>IF('P15'!$D39="NT","NT",IF($H$49="NCT","NC",IF('P15'!$D39="NC","NC",IF($H$49="CT","C",'P15'!$D39))))</f>
        <v>NC</v>
      </c>
      <c r="W49" s="12" t="str">
        <f>IF('P16'!$D39="NT","NT",IF($H$49="NCT","NC",IF('P16'!$D39="NC","NC",IF($H$49="CT","C",'P16'!$D39))))</f>
        <v>NC</v>
      </c>
      <c r="X49" s="12" t="e">
        <f>IF(#REF!="NT","NT",IF($H$49="NCT","NC",IF(#REF!="NC","NC",IF($H$49="CT","C",#REF!))))</f>
        <v>#REF!</v>
      </c>
      <c r="Y49" s="12" t="e">
        <f>IF(#REF!="NT","NT",IF($H$49="NCT","NC",IF(#REF!="NC","NC",IF($H$49="CT","C",#REF!))))</f>
        <v>#REF!</v>
      </c>
      <c r="Z49" s="12" t="e">
        <f>IF(#REF!="NT","NT",IF($H$49="NCT","NC",IF(#REF!="NC","NC",IF($H$49="CT","C",#REF!))))</f>
        <v>#REF!</v>
      </c>
      <c r="AA49" s="12" t="e">
        <f>IF(#REF!="NT","NT",IF($H$49="NCT","NC",IF(#REF!="NC","NC",IF($H$49="CT","C",#REF!))))</f>
        <v>#REF!</v>
      </c>
      <c r="AB49" s="39"/>
    </row>
    <row r="50" spans="1:28" ht="30">
      <c r="A50" s="134"/>
      <c r="B50" s="34" t="s">
        <v>110</v>
      </c>
      <c r="C50" s="35" t="s">
        <v>269</v>
      </c>
      <c r="D50" s="34" t="str">
        <f>IF(F50&gt;0,"NC",IF(E50&gt;0,"C",IF(G50&gt;0,"NA","NT")))</f>
        <v>NC</v>
      </c>
      <c r="E50" s="67">
        <f>COUNTIF(H50:AA50,"C")+COUNTIF(H50:AA50,"CT")</f>
        <v>15</v>
      </c>
      <c r="F50" s="69">
        <f>COUNTIF(H50:AA50,"NC")+COUNTIF(H50:AA50,"NCT")</f>
        <v>1</v>
      </c>
      <c r="G50" s="72">
        <f>COUNTIF(H50:AA50,"NA")</f>
        <v>0</v>
      </c>
      <c r="H50" s="12" t="str">
        <f>'P01'!$D40</f>
        <v>C</v>
      </c>
      <c r="I50" s="12" t="str">
        <f>IF('P02'!$D40="NT","NT",IF($H$50="NCT","NC",IF('P02'!$D40="NC","NC",IF($H$50="CT","C",'P02'!$D40))))</f>
        <v>C</v>
      </c>
      <c r="J50" s="12" t="str">
        <f>IF('P03'!$D40="NT","NT",IF($H$50="NCT","NC",IF('P03'!$D40="NC","NC",IF($H$50="CT","C",'P03'!$D40))))</f>
        <v>C</v>
      </c>
      <c r="K50" s="12" t="str">
        <f>IF('P04'!$D40="NT","NT",IF($H$50="NCT","NC",IF('P04'!$D40="NC","NC",IF($H$50="CT","C",'P04'!$D40))))</f>
        <v>C</v>
      </c>
      <c r="L50" s="12" t="str">
        <f>IF('P05'!$D40="NT","NT",IF($H$50="NCT","NC",IF('P05'!$D40="NC","NC",IF($H$50="CT","C",'P05'!$D40))))</f>
        <v>C</v>
      </c>
      <c r="M50" s="12" t="str">
        <f>IF('P06'!$D40="NT","NT",IF($H$50="NCT","NC",IF('P06'!$D40="NC","NC",IF($H$50="CT","C",'P06'!$D40))))</f>
        <v>C</v>
      </c>
      <c r="N50" s="12" t="str">
        <f>IF('P07'!$D40="NT","NT",IF($H$50="NCT","NC",IF('P07'!$D40="NC","NC",IF($H$50="CT","C",'P07'!$D40))))</f>
        <v>NC</v>
      </c>
      <c r="O50" s="12" t="str">
        <f>IF('P08'!$D40="NT","NT",IF($H$50="NCT","NC",IF('P08'!$D40="NC","NC",IF($H$50="CT","C",'P08'!$D40))))</f>
        <v>C</v>
      </c>
      <c r="P50" s="12" t="str">
        <f>IF('P09'!$D40="NT","NT",IF($H$50="NCT","NC",IF('P09'!$D40="NC","NC",IF($H$50="CT","C",'P09'!$D40))))</f>
        <v>C</v>
      </c>
      <c r="Q50" s="12" t="str">
        <f>IF('P10'!$D40="NT","NT",IF($H$50="NCT","NC",IF('P10'!$D40="NC","NC",IF($H$50="CT","C",'P10'!$D40))))</f>
        <v>C</v>
      </c>
      <c r="R50" s="12" t="str">
        <f>IF('P11'!$D40="NT","NT",IF($H$50="NCT","NC",IF('P11'!$D40="NC","NC",IF($H$50="CT","C",'P11'!$D40))))</f>
        <v>C</v>
      </c>
      <c r="S50" s="12" t="str">
        <f>IF('P12'!$D40="NT","NT",IF($H$50="NCT","NC",IF('P12'!$D40="NC","NC",IF($H$50="CT","C",'P12'!$D40))))</f>
        <v>C</v>
      </c>
      <c r="T50" s="12" t="str">
        <f>IF('P13'!$D40="NT","NT",IF($H$50="NCT","NC",IF('P13'!$D40="NC","NC",IF($H$50="CT","C",'P13'!$D40))))</f>
        <v>C</v>
      </c>
      <c r="U50" s="12" t="str">
        <f>IF('P14'!$D40="NT","NT",IF($H$50="NCT","NC",IF('P14'!$D40="NC","NC",IF($H$50="CT","C",'P14'!$D40))))</f>
        <v>C</v>
      </c>
      <c r="V50" s="12" t="str">
        <f>IF('P15'!$D40="NT","NT",IF($H$50="NCT","NC",IF('P15'!$D40="NC","NC",IF($H$50="CT","C",'P15'!$D40))))</f>
        <v>C</v>
      </c>
      <c r="W50" s="12" t="str">
        <f>IF('P16'!$D40="NT","NT",IF($H$50="NCT","NC",IF('P16'!$D40="NC","NC",IF($H$50="CT","C",'P16'!$D40))))</f>
        <v>C</v>
      </c>
      <c r="X50" s="12" t="e">
        <f>IF(#REF!="NT","NT",IF($H$50="NCT","NC",IF(#REF!="NC","NC",IF($H$50="CT","C",#REF!))))</f>
        <v>#REF!</v>
      </c>
      <c r="Y50" s="12" t="e">
        <f>IF(#REF!="NT","NT",IF($H$50="NCT","NC",IF(#REF!="NC","NC",IF($H$50="CT","C",#REF!))))</f>
        <v>#REF!</v>
      </c>
      <c r="Z50" s="12" t="e">
        <f>IF(#REF!="NT","NT",IF($H$50="NCT","NC",IF(#REF!="NC","NC",IF($H$50="CT","C",#REF!))))</f>
        <v>#REF!</v>
      </c>
      <c r="AA50" s="12" t="e">
        <f>IF(#REF!="NT","NT",IF($H$50="NCT","NC",IF(#REF!="NC","NC",IF($H$50="CT","C",#REF!))))</f>
        <v>#REF!</v>
      </c>
      <c r="AB50" s="39"/>
    </row>
    <row r="51" spans="1:28">
      <c r="A51" s="31"/>
      <c r="B51" s="29"/>
      <c r="C51" s="29"/>
      <c r="D51" s="30"/>
      <c r="E51" s="66">
        <f>SUM(E49:E50)</f>
        <v>15</v>
      </c>
      <c r="F51" s="77">
        <f>SUM(F49:F50)</f>
        <v>17</v>
      </c>
      <c r="G51" s="73">
        <f>SUM(G49:G50)</f>
        <v>0</v>
      </c>
      <c r="H51" s="29"/>
      <c r="I51" s="29"/>
      <c r="J51" s="29"/>
      <c r="K51" s="29"/>
      <c r="L51" s="29"/>
      <c r="M51" s="29"/>
      <c r="N51" s="29"/>
      <c r="O51" s="29"/>
      <c r="P51" s="29"/>
      <c r="Q51" s="29"/>
      <c r="R51" s="29"/>
      <c r="S51" s="29"/>
      <c r="T51" s="29"/>
      <c r="U51" s="29"/>
      <c r="V51" s="29"/>
      <c r="W51" s="29"/>
      <c r="X51" s="29"/>
      <c r="Y51" s="29"/>
      <c r="Z51" s="29"/>
      <c r="AA51" s="29"/>
      <c r="AB51" s="39"/>
    </row>
    <row r="52" spans="1:28" ht="30">
      <c r="A52" s="133" t="s">
        <v>28</v>
      </c>
      <c r="B52" s="34" t="s">
        <v>111</v>
      </c>
      <c r="C52" s="35" t="s">
        <v>112</v>
      </c>
      <c r="D52" s="34" t="str">
        <f>IF(F52&gt;0,"NC",IF(E52&gt;0,"C",IF(G52&gt;0,"NA","NT")))</f>
        <v>NC</v>
      </c>
      <c r="E52" s="67">
        <f>COUNTIF(H52:AA52,"C")+COUNTIF(H52:AA52,"CT")</f>
        <v>0</v>
      </c>
      <c r="F52" s="69">
        <f>COUNTIF(H52:AA52,"NC")+COUNTIF(H52:AA52,"NCT")</f>
        <v>16</v>
      </c>
      <c r="G52" s="72">
        <f>COUNTIF(H52:AA52,"NA")</f>
        <v>0</v>
      </c>
      <c r="H52" s="12" t="str">
        <f>'P01'!$D41</f>
        <v>NCT</v>
      </c>
      <c r="I52" s="12" t="str">
        <f>IF('P02'!$D41="NT","NT",IF($H$52="NCT","NC",IF('P02'!$D41="NC","NC",IF($H$52="CT","C",'P02'!$D41))))</f>
        <v>NC</v>
      </c>
      <c r="J52" s="12" t="str">
        <f>IF('P03'!$D41="NT","NT",IF($H$52="NCT","NC",IF('P03'!$D41="NC","NC",IF($H$52="CT","C",'P03'!$D41))))</f>
        <v>NC</v>
      </c>
      <c r="K52" s="12" t="str">
        <f>IF('P04'!$D41="NT","NT",IF($H$52="NCT","NC",IF('P04'!$D41="NC","NC",IF($H$52="CT","C",'P04'!$D41))))</f>
        <v>NC</v>
      </c>
      <c r="L52" s="12" t="str">
        <f>IF('P05'!$D41="NT","NT",IF($H$52="NCT","NC",IF('P05'!$D41="NC","NC",IF($H$52="CT","C",'P05'!$D41))))</f>
        <v>NC</v>
      </c>
      <c r="M52" s="12" t="str">
        <f>IF('P06'!$D41="NT","NT",IF($H$52="NCT","NC",IF('P06'!$D41="NC","NC",IF($H$52="CT","C",'P06'!$D41))))</f>
        <v>NC</v>
      </c>
      <c r="N52" s="12" t="str">
        <f>IF('P07'!$D41="NT","NT",IF($H$52="NCT","NC",IF('P07'!$D41="NC","NC",IF($H$52="CT","C",'P07'!$D41))))</f>
        <v>NC</v>
      </c>
      <c r="O52" s="12" t="str">
        <f>IF('P08'!$D41="NT","NT",IF($H$52="NCT","NC",IF('P08'!$D41="NC","NC",IF($H$52="CT","C",'P08'!$D41))))</f>
        <v>NC</v>
      </c>
      <c r="P52" s="12" t="str">
        <f>IF('P09'!$D41="NT","NT",IF($H$52="NCT","NC",IF('P09'!$D41="NC","NC",IF($H$52="CT","C",'P09'!$D41))))</f>
        <v>NC</v>
      </c>
      <c r="Q52" s="12" t="str">
        <f>IF('P10'!$D41="NT","NT",IF($H$52="NCT","NC",IF('P10'!$D41="NC","NC",IF($H$52="CT","C",'P10'!$D41))))</f>
        <v>NC</v>
      </c>
      <c r="R52" s="12" t="str">
        <f>IF('P11'!$D41="NT","NT",IF($H$52="NCT","NC",IF('P11'!$D41="NC","NC",IF($H$52="CT","C",'P11'!$D41))))</f>
        <v>NC</v>
      </c>
      <c r="S52" s="12" t="str">
        <f>IF('P12'!$D41="NT","NT",IF($H$52="NCT","NC",IF('P12'!$D41="NC","NC",IF($H$52="CT","C",'P12'!$D41))))</f>
        <v>NC</v>
      </c>
      <c r="T52" s="12" t="str">
        <f>IF('P13'!$D41="NT","NT",IF($H$52="NCT","NC",IF('P13'!$D41="NC","NC",IF($H$52="CT","C",'P13'!$D41))))</f>
        <v>NC</v>
      </c>
      <c r="U52" s="12" t="str">
        <f>IF('P14'!$D41="NT","NT",IF($H$52="NCT","NC",IF('P14'!$D41="NC","NC",IF($H$52="CT","C",'P14'!$D41))))</f>
        <v>NC</v>
      </c>
      <c r="V52" s="12" t="str">
        <f>IF('P15'!$D41="NT","NT",IF($H$52="NCT","NC",IF('P15'!$D41="NC","NC",IF($H$52="CT","C",'P15'!$D41))))</f>
        <v>NC</v>
      </c>
      <c r="W52" s="12" t="str">
        <f>IF('P16'!$D41="NT","NT",IF($H$52="NCT","NC",IF('P16'!$D41="NC","NC",IF($H$52="CT","C",'P16'!$D41))))</f>
        <v>NC</v>
      </c>
      <c r="X52" s="12" t="e">
        <f>IF(#REF!="NT","NT",IF($H$52="NCT","NC",IF(#REF!="NC","NC",IF($H$52="CT","C",#REF!))))</f>
        <v>#REF!</v>
      </c>
      <c r="Y52" s="12" t="e">
        <f>IF(#REF!="NT","NT",IF($H$52="NCT","NC",IF(#REF!="NC","NC",IF($H$52="CT","C",#REF!))))</f>
        <v>#REF!</v>
      </c>
      <c r="Z52" s="12" t="e">
        <f>IF(#REF!="NT","NT",IF($H$52="NCT","NC",IF(#REF!="NC","NC",IF($H$52="CT","C",#REF!))))</f>
        <v>#REF!</v>
      </c>
      <c r="AA52" s="12" t="e">
        <f>IF(#REF!="NT","NT",IF($H$52="NCT","NC",IF(#REF!="NC","NC",IF($H$52="CT","C",#REF!))))</f>
        <v>#REF!</v>
      </c>
      <c r="AB52" s="39"/>
    </row>
    <row r="53" spans="1:28" ht="30">
      <c r="A53" s="134"/>
      <c r="B53" s="34" t="s">
        <v>113</v>
      </c>
      <c r="C53" s="35" t="s">
        <v>114</v>
      </c>
      <c r="D53" s="34" t="str">
        <f>IF(F53&gt;0,"NC",IF(E53&gt;0,"C",IF(G53&gt;0,"NA","NT")))</f>
        <v>NA</v>
      </c>
      <c r="E53" s="67">
        <f t="shared" ref="E53:E56" si="17">COUNTIF(H53:AA53,"C")+COUNTIF(H53:AA53,"CT")</f>
        <v>0</v>
      </c>
      <c r="F53" s="69">
        <f>COUNTIF(H53:AA53,"NC")+COUNTIF(H53:AA53,"NCT")</f>
        <v>0</v>
      </c>
      <c r="G53" s="72">
        <f>COUNTIF(H53:AA53,"NA")</f>
        <v>16</v>
      </c>
      <c r="H53" s="12" t="str">
        <f>'P01'!$D42</f>
        <v>NA</v>
      </c>
      <c r="I53" s="12" t="str">
        <f>IF('P02'!$D42="NT","NT",IF($H$53="NCT","NC",IF('P02'!$D42="NC","NC",IF($H$53="CT","C",'P02'!$D42))))</f>
        <v>NA</v>
      </c>
      <c r="J53" s="12" t="str">
        <f>IF('P03'!$D42="NT","NT",IF($H$53="NCT","NC",IF('P03'!$D42="NC","NC",IF($H$53="CT","C",'P03'!$D42))))</f>
        <v>NA</v>
      </c>
      <c r="K53" s="12" t="str">
        <f>IF('P04'!$D42="NT","NT",IF($H$53="NCT","NC",IF('P04'!$D42="NC","NC",IF($H$53="CT","C",'P04'!$D42))))</f>
        <v>NA</v>
      </c>
      <c r="L53" s="12" t="str">
        <f>IF('P05'!$D42="NT","NT",IF($H$53="NCT","NC",IF('P05'!$D42="NC","NC",IF($H$53="CT","C",'P05'!$D42))))</f>
        <v>NA</v>
      </c>
      <c r="M53" s="12" t="str">
        <f>IF('P06'!$D42="NT","NT",IF($H$53="NCT","NC",IF('P06'!$D42="NC","NC",IF($H$53="CT","C",'P06'!$D42))))</f>
        <v>NA</v>
      </c>
      <c r="N53" s="12" t="str">
        <f>IF('P07'!$D42="NT","NT",IF($H$53="NCT","NC",IF('P07'!$D42="NC","NC",IF($H$53="CT","C",'P07'!$D42))))</f>
        <v>NA</v>
      </c>
      <c r="O53" s="12" t="str">
        <f>IF('P08'!$D42="NT","NT",IF($H$53="NCT","NC",IF('P08'!$D42="NC","NC",IF($H$53="CT","C",'P08'!$D42))))</f>
        <v>NA</v>
      </c>
      <c r="P53" s="12" t="str">
        <f>IF('P09'!$D42="NT","NT",IF($H$53="NCT","NC",IF('P09'!$D42="NC","NC",IF($H$53="CT","C",'P09'!$D42))))</f>
        <v>NA</v>
      </c>
      <c r="Q53" s="12" t="str">
        <f>IF('P10'!$D42="NT","NT",IF($H$53="NCT","NC",IF('P10'!$D42="NC","NC",IF($H$53="CT","C",'P10'!$D42))))</f>
        <v>NA</v>
      </c>
      <c r="R53" s="12" t="str">
        <f>IF('P11'!$D42="NT","NT",IF($H$53="NCT","NC",IF('P11'!$D42="NC","NC",IF($H$53="CT","C",'P11'!$D42))))</f>
        <v>NA</v>
      </c>
      <c r="S53" s="12" t="str">
        <f>IF('P12'!$D42="NT","NT",IF($H$53="NCT","NC",IF('P12'!$D42="NC","NC",IF($H$53="CT","C",'P12'!$D42))))</f>
        <v>NA</v>
      </c>
      <c r="T53" s="12" t="str">
        <f>IF('P13'!$D42="NT","NT",IF($H$53="NCT","NC",IF('P13'!$D42="NC","NC",IF($H$53="CT","C",'P13'!$D42))))</f>
        <v>NA</v>
      </c>
      <c r="U53" s="12" t="str">
        <f>IF('P14'!$D42="NT","NT",IF($H$53="NCT","NC",IF('P14'!$D42="NC","NC",IF($H$53="CT","C",'P14'!$D42))))</f>
        <v>NA</v>
      </c>
      <c r="V53" s="12" t="str">
        <f>IF('P15'!$D42="NT","NT",IF($H$53="NCT","NC",IF('P15'!$D42="NC","NC",IF($H$53="CT","C",'P15'!$D42))))</f>
        <v>NA</v>
      </c>
      <c r="W53" s="12" t="str">
        <f>IF('P16'!$D42="NT","NT",IF($H$53="NCT","NC",IF('P16'!$D42="NC","NC",IF($H$53="CT","C",'P16'!$D42))))</f>
        <v>NA</v>
      </c>
      <c r="X53" s="12" t="e">
        <f>IF(#REF!="NT","NT",IF($H$53="NCT","NC",IF(#REF!="NC","NC",IF($H$53="CT","C",#REF!))))</f>
        <v>#REF!</v>
      </c>
      <c r="Y53" s="12" t="e">
        <f>IF(#REF!="NT","NT",IF($H$53="NCT","NC",IF(#REF!="NC","NC",IF($H$53="CT","C",#REF!))))</f>
        <v>#REF!</v>
      </c>
      <c r="Z53" s="12" t="e">
        <f>IF(#REF!="NT","NT",IF($H$53="NCT","NC",IF(#REF!="NC","NC",IF($H$53="CT","C",#REF!))))</f>
        <v>#REF!</v>
      </c>
      <c r="AA53" s="12" t="e">
        <f>IF(#REF!="NT","NT",IF($H$53="NCT","NC",IF(#REF!="NC","NC",IF($H$53="CT","C",#REF!))))</f>
        <v>#REF!</v>
      </c>
      <c r="AB53" s="39"/>
    </row>
    <row r="54" spans="1:28" ht="45">
      <c r="A54" s="134"/>
      <c r="B54" s="34" t="s">
        <v>115</v>
      </c>
      <c r="C54" s="35" t="s">
        <v>116</v>
      </c>
      <c r="D54" s="34" t="str">
        <f>IF(F54&gt;0,"NC",IF(E54&gt;0,"C",IF(G54&gt;0,"NA","NT")))</f>
        <v>NC</v>
      </c>
      <c r="E54" s="67">
        <f t="shared" si="17"/>
        <v>0</v>
      </c>
      <c r="F54" s="69">
        <f>COUNTIF(H54:AA54,"NC")+COUNTIF(H54:AA54,"NCT")</f>
        <v>16</v>
      </c>
      <c r="G54" s="72">
        <f>COUNTIF(H54:AA54,"NA")</f>
        <v>0</v>
      </c>
      <c r="H54" s="12" t="str">
        <f>'P01'!$D43</f>
        <v>NCT</v>
      </c>
      <c r="I54" s="12" t="str">
        <f>IF('P02'!$D43="NT","NT",IF($H$54="NCT","NC",IF('P02'!$D43="NC","NC",IF($H$54="CT","C",'P02'!$D43))))</f>
        <v>NC</v>
      </c>
      <c r="J54" s="12" t="str">
        <f>IF('P03'!$D43="NT","NT",IF($H$54="NCT","NC",IF('P03'!$D43="NC","NC",IF($H$54="CT","C",'P03'!$D43))))</f>
        <v>NC</v>
      </c>
      <c r="K54" s="12" t="str">
        <f>IF('P04'!$D43="NT","NT",IF($H$54="NCT","NC",IF('P04'!$D43="NC","NC",IF($H$54="CT","C",'P04'!$D43))))</f>
        <v>NC</v>
      </c>
      <c r="L54" s="12" t="str">
        <f>IF('P05'!$D43="NT","NT",IF($H$54="NCT","NC",IF('P05'!$D43="NC","NC",IF($H$54="CT","C",'P05'!$D43))))</f>
        <v>NC</v>
      </c>
      <c r="M54" s="12" t="str">
        <f>IF('P06'!$D43="NT","NT",IF($H$54="NCT","NC",IF('P06'!$D43="NC","NC",IF($H$54="CT","C",'P06'!$D43))))</f>
        <v>NC</v>
      </c>
      <c r="N54" s="12" t="str">
        <f>IF('P07'!$D43="NT","NT",IF($H$54="NCT","NC",IF('P07'!$D43="NC","NC",IF($H$54="CT","C",'P07'!$D43))))</f>
        <v>NC</v>
      </c>
      <c r="O54" s="12" t="str">
        <f>IF('P08'!$D43="NT","NT",IF($H$54="NCT","NC",IF('P08'!$D43="NC","NC",IF($H$54="CT","C",'P08'!$D43))))</f>
        <v>NC</v>
      </c>
      <c r="P54" s="12" t="str">
        <f>IF('P09'!$D43="NT","NT",IF($H$54="NCT","NC",IF('P09'!$D43="NC","NC",IF($H$54="CT","C",'P09'!$D43))))</f>
        <v>NC</v>
      </c>
      <c r="Q54" s="12" t="str">
        <f>IF('P10'!$D43="NT","NT",IF($H$54="NCT","NC",IF('P10'!$D43="NC","NC",IF($H$54="CT","C",'P10'!$D43))))</f>
        <v>NC</v>
      </c>
      <c r="R54" s="12" t="str">
        <f>IF('P11'!$D43="NT","NT",IF($H$54="NCT","NC",IF('P11'!$D43="NC","NC",IF($H$54="CT","C",'P11'!$D43))))</f>
        <v>NC</v>
      </c>
      <c r="S54" s="12" t="str">
        <f>IF('P12'!$D43="NT","NT",IF($H$54="NCT","NC",IF('P12'!$D43="NC","NC",IF($H$54="CT","C",'P12'!$D43))))</f>
        <v>NC</v>
      </c>
      <c r="T54" s="12" t="str">
        <f>IF('P13'!$D43="NT","NT",IF($H$54="NCT","NC",IF('P13'!$D43="NC","NC",IF($H$54="CT","C",'P13'!$D43))))</f>
        <v>NC</v>
      </c>
      <c r="U54" s="12" t="str">
        <f>IF('P14'!$D43="NT","NT",IF($H$54="NCT","NC",IF('P14'!$D43="NC","NC",IF($H$54="CT","C",'P14'!$D43))))</f>
        <v>NC</v>
      </c>
      <c r="V54" s="12" t="str">
        <f>IF('P15'!$D43="NT","NT",IF($H$54="NCT","NC",IF('P15'!$D43="NC","NC",IF($H$54="CT","C",'P15'!$D43))))</f>
        <v>NC</v>
      </c>
      <c r="W54" s="12" t="str">
        <f>IF('P16'!$D43="NT","NT",IF($H$54="NCT","NC",IF('P16'!$D43="NC","NC",IF($H$54="CT","C",'P16'!$D43))))</f>
        <v>NC</v>
      </c>
      <c r="X54" s="12" t="e">
        <f>IF(#REF!="NT","NT",IF($H$54="NCT","NC",IF(#REF!="NC","NC",IF($H$54="CT","C",#REF!))))</f>
        <v>#REF!</v>
      </c>
      <c r="Y54" s="12" t="e">
        <f>IF(#REF!="NT","NT",IF($H$54="NCT","NC",IF(#REF!="NC","NC",IF($H$54="CT","C",#REF!))))</f>
        <v>#REF!</v>
      </c>
      <c r="Z54" s="12" t="e">
        <f>IF(#REF!="NT","NT",IF($H$54="NCT","NC",IF(#REF!="NC","NC",IF($H$54="CT","C",#REF!))))</f>
        <v>#REF!</v>
      </c>
      <c r="AA54" s="12" t="e">
        <f>IF(#REF!="NT","NT",IF($H$54="NCT","NC",IF(#REF!="NC","NC",IF($H$54="CT","C",#REF!))))</f>
        <v>#REF!</v>
      </c>
      <c r="AB54" s="39"/>
    </row>
    <row r="55" spans="1:28" ht="45">
      <c r="A55" s="134"/>
      <c r="B55" s="34" t="s">
        <v>117</v>
      </c>
      <c r="C55" s="35" t="s">
        <v>118</v>
      </c>
      <c r="D55" s="34" t="str">
        <f>IF(F55&gt;0,"NC",IF(E55&gt;0,"C",IF(G55&gt;0,"NA","NT")))</f>
        <v>NC</v>
      </c>
      <c r="E55" s="67">
        <f t="shared" si="17"/>
        <v>0</v>
      </c>
      <c r="F55" s="69">
        <f>COUNTIF(H55:AA55,"NC")+COUNTIF(H55:AA55,"NCT")</f>
        <v>16</v>
      </c>
      <c r="G55" s="72">
        <f>COUNTIF(H55:AA55,"NA")</f>
        <v>0</v>
      </c>
      <c r="H55" s="12" t="str">
        <f>'P01'!$D44</f>
        <v>NCT</v>
      </c>
      <c r="I55" s="12" t="str">
        <f>IF('P02'!$D44="NT","NT",IF($H$55="NCT","NC",IF('P02'!$D44="NC","NC",IF($H$55="CT","C",'P02'!$D44))))</f>
        <v>NC</v>
      </c>
      <c r="J55" s="12" t="str">
        <f>IF('P03'!$D44="NT","NT",IF($H$55="NCT","NC",IF('P03'!$D44="NC","NC",IF($H$55="CT","C",'P03'!$D44))))</f>
        <v>NC</v>
      </c>
      <c r="K55" s="12" t="str">
        <f>IF('P04'!$D44="NT","NT",IF($H$55="NCT","NC",IF('P04'!$D44="NC","NC",IF($H$55="CT","C",'P04'!$D44))))</f>
        <v>NC</v>
      </c>
      <c r="L55" s="12" t="str">
        <f>IF('P05'!$D44="NT","NT",IF($H$55="NCT","NC",IF('P05'!$D44="NC","NC",IF($H$55="CT","C",'P05'!$D44))))</f>
        <v>NC</v>
      </c>
      <c r="M55" s="12" t="str">
        <f>IF('P06'!$D44="NT","NT",IF($H$55="NCT","NC",IF('P06'!$D44="NC","NC",IF($H$55="CT","C",'P06'!$D44))))</f>
        <v>NC</v>
      </c>
      <c r="N55" s="12" t="str">
        <f>IF('P07'!$D44="NT","NT",IF($H$55="NCT","NC",IF('P07'!$D44="NC","NC",IF($H$55="CT","C",'P07'!$D44))))</f>
        <v>NC</v>
      </c>
      <c r="O55" s="12" t="str">
        <f>IF('P08'!$D44="NT","NT",IF($H$55="NCT","NC",IF('P08'!$D44="NC","NC",IF($H$55="CT","C",'P08'!$D44))))</f>
        <v>NC</v>
      </c>
      <c r="P55" s="12" t="str">
        <f>IF('P09'!$D44="NT","NT",IF($H$55="NCT","NC",IF('P09'!$D44="NC","NC",IF($H$55="CT","C",'P09'!$D44))))</f>
        <v>NC</v>
      </c>
      <c r="Q55" s="12" t="str">
        <f>IF('P10'!$D44="NT","NT",IF($H$55="NCT","NC",IF('P10'!$D44="NC","NC",IF($H$55="CT","C",'P10'!$D44))))</f>
        <v>NC</v>
      </c>
      <c r="R55" s="12" t="str">
        <f>IF('P11'!$D44="NT","NT",IF($H$55="NCT","NC",IF('P11'!$D44="NC","NC",IF($H$55="CT","C",'P11'!$D44))))</f>
        <v>NC</v>
      </c>
      <c r="S55" s="12" t="str">
        <f>IF('P12'!$D44="NT","NT",IF($H$55="NCT","NC",IF('P12'!$D44="NC","NC",IF($H$55="CT","C",'P12'!$D44))))</f>
        <v>NC</v>
      </c>
      <c r="T55" s="12" t="str">
        <f>IF('P13'!$D44="NT","NT",IF($H$55="NCT","NC",IF('P13'!$D44="NC","NC",IF($H$55="CT","C",'P13'!$D44))))</f>
        <v>NC</v>
      </c>
      <c r="U55" s="12" t="str">
        <f>IF('P14'!$D44="NT","NT",IF($H$55="NCT","NC",IF('P14'!$D44="NC","NC",IF($H$55="CT","C",'P14'!$D44))))</f>
        <v>NC</v>
      </c>
      <c r="V55" s="12" t="str">
        <f>IF('P15'!$D44="NT","NT",IF($H$55="NCT","NC",IF('P15'!$D44="NC","NC",IF($H$55="CT","C",'P15'!$D44))))</f>
        <v>NC</v>
      </c>
      <c r="W55" s="12" t="str">
        <f>IF('P16'!$D44="NT","NT",IF($H$55="NCT","NC",IF('P16'!$D44="NC","NC",IF($H$55="CT","C",'P16'!$D44))))</f>
        <v>NC</v>
      </c>
      <c r="X55" s="12" t="e">
        <f>IF(#REF!="NT","NT",IF($H$55="NCT","NC",IF(#REF!="NC","NC",IF($H$55="CT","C",#REF!))))</f>
        <v>#REF!</v>
      </c>
      <c r="Y55" s="12" t="e">
        <f>IF(#REF!="NT","NT",IF($H$55="NCT","NC",IF(#REF!="NC","NC",IF($H$55="CT","C",#REF!))))</f>
        <v>#REF!</v>
      </c>
      <c r="Z55" s="12" t="e">
        <f>IF(#REF!="NT","NT",IF($H$55="NCT","NC",IF(#REF!="NC","NC",IF($H$55="CT","C",#REF!))))</f>
        <v>#REF!</v>
      </c>
      <c r="AA55" s="12" t="e">
        <f>IF(#REF!="NT","NT",IF($H$55="NCT","NC",IF(#REF!="NC","NC",IF($H$55="CT","C",#REF!))))</f>
        <v>#REF!</v>
      </c>
      <c r="AB55" s="39"/>
    </row>
    <row r="56" spans="1:28" ht="45">
      <c r="A56" s="134"/>
      <c r="B56" s="34" t="s">
        <v>119</v>
      </c>
      <c r="C56" s="35" t="s">
        <v>120</v>
      </c>
      <c r="D56" s="34" t="str">
        <f>IF(F56&gt;0,"NC",IF(E56&gt;0,"C",IF(G56&gt;0,"NA","NT")))</f>
        <v>NC</v>
      </c>
      <c r="E56" s="67">
        <f t="shared" si="17"/>
        <v>0</v>
      </c>
      <c r="F56" s="69">
        <f>COUNTIF(H56:AA56,"NC")+COUNTIF(H56:AA56,"NCT")</f>
        <v>1</v>
      </c>
      <c r="G56" s="72">
        <f>COUNTIF(H56:AA56,"NA")</f>
        <v>15</v>
      </c>
      <c r="H56" s="12" t="str">
        <f>'P01'!$D45</f>
        <v>NA</v>
      </c>
      <c r="I56" s="12" t="str">
        <f>IF('P02'!$D45="NT","NT",IF($H$56="NCT","NC",IF('P02'!$D45="NC","NC",IF($H$56="CT","C",'P02'!$D45))))</f>
        <v>NC</v>
      </c>
      <c r="J56" s="12" t="str">
        <f>IF('P03'!$D45="NT","NT",IF($H$56="NCT","NC",IF('P03'!$D45="NC","NC",IF($H$56="CT","C",'P03'!$D45))))</f>
        <v>NA</v>
      </c>
      <c r="K56" s="12" t="str">
        <f>IF('P04'!$D45="NT","NT",IF($H$56="NCT","NC",IF('P04'!$D45="NC","NC",IF($H$56="CT","C",'P04'!$D45))))</f>
        <v>NA</v>
      </c>
      <c r="L56" s="12" t="str">
        <f>IF('P05'!$D45="NT","NT",IF($H$56="NCT","NC",IF('P05'!$D45="NC","NC",IF($H$56="CT","C",'P05'!$D45))))</f>
        <v>NA</v>
      </c>
      <c r="M56" s="12" t="str">
        <f>IF('P06'!$D45="NT","NT",IF($H$56="NCT","NC",IF('P06'!$D45="NC","NC",IF($H$56="CT","C",'P06'!$D45))))</f>
        <v>NA</v>
      </c>
      <c r="N56" s="12" t="str">
        <f>IF('P07'!$D45="NT","NT",IF($H$56="NCT","NC",IF('P07'!$D45="NC","NC",IF($H$56="CT","C",'P07'!$D45))))</f>
        <v>NA</v>
      </c>
      <c r="O56" s="12" t="str">
        <f>IF('P08'!$D45="NT","NT",IF($H$56="NCT","NC",IF('P08'!$D45="NC","NC",IF($H$56="CT","C",'P08'!$D45))))</f>
        <v>NA</v>
      </c>
      <c r="P56" s="12" t="str">
        <f>IF('P09'!$D45="NT","NT",IF($H$56="NCT","NC",IF('P09'!$D45="NC","NC",IF($H$56="CT","C",'P09'!$D45))))</f>
        <v>NA</v>
      </c>
      <c r="Q56" s="12" t="str">
        <f>IF('P10'!$D45="NT","NT",IF($H$56="NCT","NC",IF('P10'!$D45="NC","NC",IF($H$56="CT","C",'P10'!$D45))))</f>
        <v>NA</v>
      </c>
      <c r="R56" s="12" t="str">
        <f>IF('P11'!$D45="NT","NT",IF($H$56="NCT","NC",IF('P11'!$D45="NC","NC",IF($H$56="CT","C",'P11'!$D45))))</f>
        <v>NA</v>
      </c>
      <c r="S56" s="12" t="str">
        <f>IF('P12'!$D45="NT","NT",IF($H$56="NCT","NC",IF('P12'!$D45="NC","NC",IF($H$56="CT","C",'P12'!$D45))))</f>
        <v>NA</v>
      </c>
      <c r="T56" s="12" t="str">
        <f>IF('P13'!$D45="NT","NT",IF($H$56="NCT","NC",IF('P13'!$D45="NC","NC",IF($H$56="CT","C",'P13'!$D45))))</f>
        <v>NA</v>
      </c>
      <c r="U56" s="12" t="str">
        <f>IF('P14'!$D45="NT","NT",IF($H$56="NCT","NC",IF('P14'!$D45="NC","NC",IF($H$56="CT","C",'P14'!$D45))))</f>
        <v>NA</v>
      </c>
      <c r="V56" s="12" t="str">
        <f>IF('P15'!$D45="NT","NT",IF($H$56="NCT","NC",IF('P15'!$D45="NC","NC",IF($H$56="CT","C",'P15'!$D45))))</f>
        <v>NA</v>
      </c>
      <c r="W56" s="12" t="str">
        <f>IF('P16'!$D45="NT","NT",IF($H$56="NCT","NC",IF('P16'!$D45="NC","NC",IF($H$56="CT","C",'P16'!$D45))))</f>
        <v>NA</v>
      </c>
      <c r="X56" s="12" t="e">
        <f>IF(#REF!="NT","NT",IF($H$56="NCT","NC",IF(#REF!="NC","NC",IF($H$56="CT","C",#REF!))))</f>
        <v>#REF!</v>
      </c>
      <c r="Y56" s="12" t="e">
        <f>IF(#REF!="NT","NT",IF($H$56="NCT","NC",IF(#REF!="NC","NC",IF($H$56="CT","C",#REF!))))</f>
        <v>#REF!</v>
      </c>
      <c r="Z56" s="12" t="e">
        <f>IF(#REF!="NT","NT",IF($H$56="NCT","NC",IF(#REF!="NC","NC",IF($H$56="CT","C",#REF!))))</f>
        <v>#REF!</v>
      </c>
      <c r="AA56" s="12" t="e">
        <f>IF(#REF!="NT","NT",IF($H$56="NCT","NC",IF(#REF!="NC","NC",IF($H$56="CT","C",#REF!))))</f>
        <v>#REF!</v>
      </c>
      <c r="AB56" s="39"/>
    </row>
    <row r="57" spans="1:28">
      <c r="A57" s="31"/>
      <c r="B57" s="29"/>
      <c r="C57" s="29"/>
      <c r="D57" s="30"/>
      <c r="E57" s="66">
        <f>SUM(E52:E56)</f>
        <v>0</v>
      </c>
      <c r="F57" s="77">
        <f>SUM(F52:F56)</f>
        <v>49</v>
      </c>
      <c r="G57" s="73">
        <f>SUM(G52:G56)</f>
        <v>31</v>
      </c>
      <c r="H57" s="29"/>
      <c r="I57" s="29"/>
      <c r="J57" s="29"/>
      <c r="K57" s="29"/>
      <c r="L57" s="29"/>
      <c r="M57" s="29"/>
      <c r="N57" s="29"/>
      <c r="O57" s="29"/>
      <c r="P57" s="29"/>
      <c r="Q57" s="29"/>
      <c r="R57" s="29"/>
      <c r="S57" s="29"/>
      <c r="T57" s="29"/>
      <c r="U57" s="29"/>
      <c r="V57" s="29"/>
      <c r="W57" s="29"/>
      <c r="X57" s="29"/>
      <c r="Y57" s="29"/>
      <c r="Z57" s="29"/>
      <c r="AA57" s="29"/>
      <c r="AB57" s="39"/>
    </row>
    <row r="58" spans="1:28" ht="30">
      <c r="A58" s="133" t="s">
        <v>29</v>
      </c>
      <c r="B58" s="34" t="s">
        <v>121</v>
      </c>
      <c r="C58" s="35" t="s">
        <v>122</v>
      </c>
      <c r="D58" s="34" t="str">
        <f t="shared" ref="D58:D67" si="18">IF(F58&gt;0,"NC",IF(E58&gt;0,"C",IF(G58&gt;0,"NA","NT")))</f>
        <v>C</v>
      </c>
      <c r="E58" s="67">
        <f>COUNTIF(H58:AA58,"C")+COUNTIF(H58:AA58,"CT")</f>
        <v>16</v>
      </c>
      <c r="F58" s="69">
        <f t="shared" ref="F58:F67" si="19">COUNTIF(H58:AA58,"NC")+COUNTIF(H58:AA58,"NCT")</f>
        <v>0</v>
      </c>
      <c r="G58" s="72">
        <f t="shared" ref="G58:G67" si="20">COUNTIF(H58:AA58,"NA")</f>
        <v>0</v>
      </c>
      <c r="H58" s="12" t="str">
        <f>'P01'!$D46</f>
        <v>C</v>
      </c>
      <c r="I58" s="12" t="str">
        <f>IF('P02'!$D46="NT","NT",IF($H$58="NCT","NC",IF('P02'!$D46="NC","NC",IF($H$58="CT","C",'P02'!$D46))))</f>
        <v>C</v>
      </c>
      <c r="J58" s="12" t="str">
        <f>IF('P03'!$D46="NT","NT",IF($H$58="NCT","NC",IF('P03'!$D46="NC","NC",IF($H$58="CT","C",'P03'!$D46))))</f>
        <v>C</v>
      </c>
      <c r="K58" s="12" t="str">
        <f>IF('P04'!$D46="NT","NT",IF($H$58="NCT","NC",IF('P04'!$D46="NC","NC",IF($H$58="CT","C",'P04'!$D46))))</f>
        <v>C</v>
      </c>
      <c r="L58" s="12" t="str">
        <f>IF('P05'!$D46="NT","NT",IF($H$58="NCT","NC",IF('P05'!$D46="NC","NC",IF($H$58="CT","C",'P05'!$D46))))</f>
        <v>C</v>
      </c>
      <c r="M58" s="12" t="str">
        <f>IF('P06'!$D46="NT","NT",IF($H$58="NCT","NC",IF('P06'!$D46="NC","NC",IF($H$58="CT","C",'P06'!$D46))))</f>
        <v>C</v>
      </c>
      <c r="N58" s="12" t="str">
        <f>IF('P07'!$D46="NT","NT",IF($H$58="NCT","NC",IF('P07'!$D46="NC","NC",IF($H$58="CT","C",'P07'!$D46))))</f>
        <v>C</v>
      </c>
      <c r="O58" s="12" t="str">
        <f>IF('P08'!$D46="NT","NT",IF($H$58="NCT","NC",IF('P08'!$D46="NC","NC",IF($H$58="CT","C",'P08'!$D46))))</f>
        <v>C</v>
      </c>
      <c r="P58" s="12" t="str">
        <f>IF('P09'!$D46="NT","NT",IF($H$58="NCT","NC",IF('P09'!$D46="NC","NC",IF($H$58="CT","C",'P09'!$D46))))</f>
        <v>C</v>
      </c>
      <c r="Q58" s="12" t="str">
        <f>IF('P10'!$D46="NT","NT",IF($H$58="NCT","NC",IF('P10'!$D46="NC","NC",IF($H$58="CT","C",'P10'!$D46))))</f>
        <v>C</v>
      </c>
      <c r="R58" s="12" t="str">
        <f>IF('P11'!$D46="NT","NT",IF($H$58="NCT","NC",IF('P11'!$D46="NC","NC",IF($H$58="CT","C",'P11'!$D46))))</f>
        <v>C</v>
      </c>
      <c r="S58" s="12" t="str">
        <f>IF('P12'!$D46="NT","NT",IF($H$58="NCT","NC",IF('P12'!$D46="NC","NC",IF($H$58="CT","C",'P12'!$D46))))</f>
        <v>C</v>
      </c>
      <c r="T58" s="12" t="str">
        <f>IF('P13'!$D46="NT","NT",IF($H$58="NCT","NC",IF('P13'!$D46="NC","NC",IF($H$58="CT","C",'P13'!$D46))))</f>
        <v>C</v>
      </c>
      <c r="U58" s="12" t="str">
        <f>IF('P14'!$D46="NT","NT",IF($H$58="NCT","NC",IF('P14'!$D46="NC","NC",IF($H$58="CT","C",'P14'!$D46))))</f>
        <v>C</v>
      </c>
      <c r="V58" s="12" t="str">
        <f>IF('P15'!$D46="NT","NT",IF($H$58="NCT","NC",IF('P15'!$D46="NC","NC",IF($H$58="CT","C",'P15'!$D46))))</f>
        <v>C</v>
      </c>
      <c r="W58" s="12" t="str">
        <f>IF('P16'!$D46="NT","NT",IF($H$58="NCT","NC",IF('P16'!$D46="NC","NC",IF($H$58="CT","C",'P16'!$D46))))</f>
        <v>C</v>
      </c>
      <c r="X58" s="12" t="e">
        <f>IF(#REF!="NT","NT",IF($H$58="NCT","NC",IF(#REF!="NC","NC",IF($H$58="CT","C",#REF!))))</f>
        <v>#REF!</v>
      </c>
      <c r="Y58" s="12" t="e">
        <f>IF(#REF!="NT","NT",IF($H$58="NCT","NC",IF(#REF!="NC","NC",IF($H$58="CT","C",#REF!))))</f>
        <v>#REF!</v>
      </c>
      <c r="Z58" s="12" t="e">
        <f>IF(#REF!="NT","NT",IF($H$58="NCT","NC",IF(#REF!="NC","NC",IF($H$58="CT","C",#REF!))))</f>
        <v>#REF!</v>
      </c>
      <c r="AA58" s="12" t="e">
        <f>IF(#REF!="NT","NT",IF($H$58="NCT","NC",IF(#REF!="NC","NC",IF($H$58="CT","C",#REF!))))</f>
        <v>#REF!</v>
      </c>
      <c r="AB58" s="39"/>
    </row>
    <row r="59" spans="1:28" ht="30">
      <c r="A59" s="134"/>
      <c r="B59" s="34" t="s">
        <v>123</v>
      </c>
      <c r="C59" s="35" t="s">
        <v>271</v>
      </c>
      <c r="D59" s="34" t="str">
        <f t="shared" si="18"/>
        <v>C</v>
      </c>
      <c r="E59" s="67">
        <f t="shared" ref="E59:E67" si="21">COUNTIF(H59:AA59,"C")+COUNTIF(H59:AA59,"CT")</f>
        <v>16</v>
      </c>
      <c r="F59" s="69">
        <f t="shared" si="19"/>
        <v>0</v>
      </c>
      <c r="G59" s="72">
        <f t="shared" si="20"/>
        <v>0</v>
      </c>
      <c r="H59" s="12" t="str">
        <f>'P01'!$D47</f>
        <v>CT</v>
      </c>
      <c r="I59" s="12" t="str">
        <f>IF('P02'!$D47="NT","NT",IF($H$59="NCT","NC",IF('P02'!$D47="NC","NC",IF($H$59="CT","C",'P02'!$D47))))</f>
        <v>C</v>
      </c>
      <c r="J59" s="12" t="str">
        <f>IF('P03'!$D47="NT","NT",IF($H$59="NCT","NC",IF('P03'!$D47="NC","NC",IF($H$59="CT","C",'P03'!$D47))))</f>
        <v>C</v>
      </c>
      <c r="K59" s="12" t="str">
        <f>IF('P04'!$D47="NT","NT",IF($H$59="NCT","NC",IF('P04'!$D47="NC","NC",IF($H$59="CT","C",'P04'!$D47))))</f>
        <v>C</v>
      </c>
      <c r="L59" s="12" t="str">
        <f>IF('P05'!$D47="NT","NT",IF($H$59="NCT","NC",IF('P05'!$D47="NC","NC",IF($H$59="CT","C",'P05'!$D47))))</f>
        <v>C</v>
      </c>
      <c r="M59" s="12" t="str">
        <f>IF('P06'!$D47="NT","NT",IF($H$59="NCT","NC",IF('P06'!$D47="NC","NC",IF($H$59="CT","C",'P06'!$D47))))</f>
        <v>C</v>
      </c>
      <c r="N59" s="12" t="str">
        <f>IF('P07'!$D47="NT","NT",IF($H$59="NCT","NC",IF('P07'!$D47="NC","NC",IF($H$59="CT","C",'P07'!$D47))))</f>
        <v>C</v>
      </c>
      <c r="O59" s="12" t="str">
        <f>IF('P08'!$D47="NT","NT",IF($H$59="NCT","NC",IF('P08'!$D47="NC","NC",IF($H$59="CT","C",'P08'!$D47))))</f>
        <v>C</v>
      </c>
      <c r="P59" s="12" t="str">
        <f>IF('P09'!$D47="NT","NT",IF($H$59="NCT","NC",IF('P09'!$D47="NC","NC",IF($H$59="CT","C",'P09'!$D47))))</f>
        <v>C</v>
      </c>
      <c r="Q59" s="12" t="str">
        <f>IF('P10'!$D47="NT","NT",IF($H$59="NCT","NC",IF('P10'!$D47="NC","NC",IF($H$59="CT","C",'P10'!$D47))))</f>
        <v>C</v>
      </c>
      <c r="R59" s="12" t="str">
        <f>IF('P11'!$D47="NT","NT",IF($H$59="NCT","NC",IF('P11'!$D47="NC","NC",IF($H$59="CT","C",'P11'!$D47))))</f>
        <v>C</v>
      </c>
      <c r="S59" s="12" t="str">
        <f>IF('P12'!$D47="NT","NT",IF($H$59="NCT","NC",IF('P12'!$D47="NC","NC",IF($H$59="CT","C",'P12'!$D47))))</f>
        <v>C</v>
      </c>
      <c r="T59" s="12" t="str">
        <f>IF('P13'!$D47="NT","NT",IF($H$59="NCT","NC",IF('P13'!$D47="NC","NC",IF($H$59="CT","C",'P13'!$D47))))</f>
        <v>C</v>
      </c>
      <c r="U59" s="12" t="str">
        <f>IF('P14'!$D47="NT","NT",IF($H$59="NCT","NC",IF('P14'!$D47="NC","NC",IF($H$59="CT","C",'P14'!$D47))))</f>
        <v>C</v>
      </c>
      <c r="V59" s="12" t="str">
        <f>IF('P15'!$D47="NT","NT",IF($H$59="NCT","NC",IF('P15'!$D47="NC","NC",IF($H$59="CT","C",'P15'!$D47))))</f>
        <v>C</v>
      </c>
      <c r="W59" s="12" t="str">
        <f>IF('P16'!$D47="NT","NT",IF($H$59="NCT","NC",IF('P16'!$D47="NC","NC",IF($H$59="CT","C",'P16'!$D47))))</f>
        <v>C</v>
      </c>
      <c r="X59" s="12" t="e">
        <f>IF(#REF!="NT","NT",IF($H$59="NCT","NC",IF(#REF!="NC","NC",IF($H$59="CT","C",#REF!))))</f>
        <v>#REF!</v>
      </c>
      <c r="Y59" s="12" t="e">
        <f>IF(#REF!="NT","NT",IF($H$59="NCT","NC",IF(#REF!="NC","NC",IF($H$59="CT","C",#REF!))))</f>
        <v>#REF!</v>
      </c>
      <c r="Z59" s="12" t="e">
        <f>IF(#REF!="NT","NT",IF($H$59="NCT","NC",IF(#REF!="NC","NC",IF($H$59="CT","C",#REF!))))</f>
        <v>#REF!</v>
      </c>
      <c r="AA59" s="12" t="e">
        <f>IF(#REF!="NT","NT",IF($H$59="NCT","NC",IF(#REF!="NC","NC",IF($H$59="CT","C",#REF!))))</f>
        <v>#REF!</v>
      </c>
      <c r="AB59" s="39"/>
    </row>
    <row r="60" spans="1:28" ht="30">
      <c r="A60" s="134"/>
      <c r="B60" s="34" t="s">
        <v>124</v>
      </c>
      <c r="C60" s="35" t="s">
        <v>125</v>
      </c>
      <c r="D60" s="34" t="str">
        <f t="shared" si="18"/>
        <v>C</v>
      </c>
      <c r="E60" s="67">
        <f t="shared" si="21"/>
        <v>16</v>
      </c>
      <c r="F60" s="69">
        <f t="shared" si="19"/>
        <v>0</v>
      </c>
      <c r="G60" s="72">
        <f t="shared" si="20"/>
        <v>0</v>
      </c>
      <c r="H60" s="12" t="str">
        <f>'P01'!$D48</f>
        <v>C</v>
      </c>
      <c r="I60" s="12" t="str">
        <f>IF('P02'!$D48="NT","NT",IF($H$60="NCT","NC",IF('P02'!$D48="NC","NC",IF($H$60="CT","C",'P02'!$D48))))</f>
        <v>C</v>
      </c>
      <c r="J60" s="12" t="str">
        <f>IF('P03'!$D48="NT","NT",IF($H$60="NCT","NC",IF('P03'!$D48="NC","NC",IF($H$60="CT","C",'P03'!$D48))))</f>
        <v>C</v>
      </c>
      <c r="K60" s="12" t="str">
        <f>IF('P04'!$D48="NT","NT",IF($H$60="NCT","NC",IF('P04'!$D48="NC","NC",IF($H$60="CT","C",'P04'!$D48))))</f>
        <v>C</v>
      </c>
      <c r="L60" s="12" t="str">
        <f>IF('P05'!$D48="NT","NT",IF($H$60="NCT","NC",IF('P05'!$D48="NC","NC",IF($H$60="CT","C",'P05'!$D48))))</f>
        <v>C</v>
      </c>
      <c r="M60" s="12" t="str">
        <f>IF('P06'!$D48="NT","NT",IF($H$60="NCT","NC",IF('P06'!$D48="NC","NC",IF($H$60="CT","C",'P06'!$D48))))</f>
        <v>C</v>
      </c>
      <c r="N60" s="12" t="str">
        <f>IF('P07'!$D48="NT","NT",IF($H$60="NCT","NC",IF('P07'!$D48="NC","NC",IF($H$60="CT","C",'P07'!$D48))))</f>
        <v>C</v>
      </c>
      <c r="O60" s="12" t="str">
        <f>IF('P08'!$D48="NT","NT",IF($H$60="NCT","NC",IF('P08'!$D48="NC","NC",IF($H$60="CT","C",'P08'!$D48))))</f>
        <v>C</v>
      </c>
      <c r="P60" s="12" t="str">
        <f>IF('P09'!$D48="NT","NT",IF($H$60="NCT","NC",IF('P09'!$D48="NC","NC",IF($H$60="CT","C",'P09'!$D48))))</f>
        <v>C</v>
      </c>
      <c r="Q60" s="12" t="str">
        <f>IF('P10'!$D48="NT","NT",IF($H$60="NCT","NC",IF('P10'!$D48="NC","NC",IF($H$60="CT","C",'P10'!$D48))))</f>
        <v>C</v>
      </c>
      <c r="R60" s="12" t="str">
        <f>IF('P11'!$D48="NT","NT",IF($H$60="NCT","NC",IF('P11'!$D48="NC","NC",IF($H$60="CT","C",'P11'!$D48))))</f>
        <v>C</v>
      </c>
      <c r="S60" s="12" t="str">
        <f>IF('P12'!$D48="NT","NT",IF($H$60="NCT","NC",IF('P12'!$D48="NC","NC",IF($H$60="CT","C",'P12'!$D48))))</f>
        <v>C</v>
      </c>
      <c r="T60" s="12" t="str">
        <f>IF('P13'!$D48="NT","NT",IF($H$60="NCT","NC",IF('P13'!$D48="NC","NC",IF($H$60="CT","C",'P13'!$D48))))</f>
        <v>C</v>
      </c>
      <c r="U60" s="12" t="str">
        <f>IF('P14'!$D48="NT","NT",IF($H$60="NCT","NC",IF('P14'!$D48="NC","NC",IF($H$60="CT","C",'P14'!$D48))))</f>
        <v>C</v>
      </c>
      <c r="V60" s="12" t="str">
        <f>IF('P15'!$D48="NT","NT",IF($H$60="NCT","NC",IF('P15'!$D48="NC","NC",IF($H$60="CT","C",'P15'!$D48))))</f>
        <v>C</v>
      </c>
      <c r="W60" s="12" t="str">
        <f>IF('P16'!$D48="NT","NT",IF($H$60="NCT","NC",IF('P16'!$D48="NC","NC",IF($H$60="CT","C",'P16'!$D48))))</f>
        <v>C</v>
      </c>
      <c r="X60" s="12" t="e">
        <f>IF(#REF!="NT","NT",IF($H$60="NCT","NC",IF(#REF!="NC","NC",IF($H$60="CT","C",#REF!))))</f>
        <v>#REF!</v>
      </c>
      <c r="Y60" s="12" t="e">
        <f>IF(#REF!="NT","NT",IF($H$60="NCT","NC",IF(#REF!="NC","NC",IF($H$60="CT","C",#REF!))))</f>
        <v>#REF!</v>
      </c>
      <c r="Z60" s="12" t="e">
        <f>IF(#REF!="NT","NT",IF($H$60="NCT","NC",IF(#REF!="NC","NC",IF($H$60="CT","C",#REF!))))</f>
        <v>#REF!</v>
      </c>
      <c r="AA60" s="12" t="e">
        <f>IF(#REF!="NT","NT",IF($H$60="NCT","NC",IF(#REF!="NC","NC",IF($H$60="CT","C",#REF!))))</f>
        <v>#REF!</v>
      </c>
      <c r="AB60" s="39"/>
    </row>
    <row r="61" spans="1:28" ht="30">
      <c r="A61" s="134"/>
      <c r="B61" s="34" t="s">
        <v>126</v>
      </c>
      <c r="C61" s="35" t="s">
        <v>127</v>
      </c>
      <c r="D61" s="34" t="str">
        <f t="shared" si="18"/>
        <v>C</v>
      </c>
      <c r="E61" s="67">
        <f t="shared" si="21"/>
        <v>16</v>
      </c>
      <c r="F61" s="69">
        <f t="shared" si="19"/>
        <v>0</v>
      </c>
      <c r="G61" s="72">
        <f t="shared" si="20"/>
        <v>0</v>
      </c>
      <c r="H61" s="12" t="str">
        <f>'P01'!$D49</f>
        <v>C</v>
      </c>
      <c r="I61" s="12" t="str">
        <f>IF('P02'!$D49="NT","NT",IF($H$61="NCT","NC",IF('P02'!$D49="NC","NC",IF($H$61="CT","C",'P02'!$D49))))</f>
        <v>C</v>
      </c>
      <c r="J61" s="12" t="str">
        <f>IF('P03'!$D49="NT","NT",IF($H$61="NCT","NC",IF('P03'!$D49="NC","NC",IF($H$61="CT","C",'P03'!$D49))))</f>
        <v>C</v>
      </c>
      <c r="K61" s="12" t="str">
        <f>IF('P04'!$D49="NT","NT",IF($H$61="NCT","NC",IF('P04'!$D49="NC","NC",IF($H$61="CT","C",'P04'!$D49))))</f>
        <v>C</v>
      </c>
      <c r="L61" s="12" t="str">
        <f>IF('P05'!$D49="NT","NT",IF($H$61="NCT","NC",IF('P05'!$D49="NC","NC",IF($H$61="CT","C",'P05'!$D49))))</f>
        <v>C</v>
      </c>
      <c r="M61" s="12" t="str">
        <f>IF('P06'!$D49="NT","NT",IF($H$61="NCT","NC",IF('P06'!$D49="NC","NC",IF($H$61="CT","C",'P06'!$D49))))</f>
        <v>C</v>
      </c>
      <c r="N61" s="12" t="str">
        <f>IF('P07'!$D49="NT","NT",IF($H$61="NCT","NC",IF('P07'!$D49="NC","NC",IF($H$61="CT","C",'P07'!$D49))))</f>
        <v>C</v>
      </c>
      <c r="O61" s="12" t="str">
        <f>IF('P08'!$D49="NT","NT",IF($H$61="NCT","NC",IF('P08'!$D49="NC","NC",IF($H$61="CT","C",'P08'!$D49))))</f>
        <v>C</v>
      </c>
      <c r="P61" s="12" t="str">
        <f>IF('P09'!$D49="NT","NT",IF($H$61="NCT","NC",IF('P09'!$D49="NC","NC",IF($H$61="CT","C",'P09'!$D49))))</f>
        <v>C</v>
      </c>
      <c r="Q61" s="12" t="str">
        <f>IF('P10'!$D49="NT","NT",IF($H$61="NCT","NC",IF('P10'!$D49="NC","NC",IF($H$61="CT","C",'P10'!$D49))))</f>
        <v>C</v>
      </c>
      <c r="R61" s="12" t="str">
        <f>IF('P11'!$D49="NT","NT",IF($H$61="NCT","NC",IF('P11'!$D49="NC","NC",IF($H$61="CT","C",'P11'!$D49))))</f>
        <v>C</v>
      </c>
      <c r="S61" s="12" t="str">
        <f>IF('P12'!$D49="NT","NT",IF($H$61="NCT","NC",IF('P12'!$D49="NC","NC",IF($H$61="CT","C",'P12'!$D49))))</f>
        <v>C</v>
      </c>
      <c r="T61" s="12" t="str">
        <f>IF('P13'!$D49="NT","NT",IF($H$61="NCT","NC",IF('P13'!$D49="NC","NC",IF($H$61="CT","C",'P13'!$D49))))</f>
        <v>C</v>
      </c>
      <c r="U61" s="12" t="str">
        <f>IF('P14'!$D49="NT","NT",IF($H$61="NCT","NC",IF('P14'!$D49="NC","NC",IF($H$61="CT","C",'P14'!$D49))))</f>
        <v>C</v>
      </c>
      <c r="V61" s="12" t="str">
        <f>IF('P15'!$D49="NT","NT",IF($H$61="NCT","NC",IF('P15'!$D49="NC","NC",IF($H$61="CT","C",'P15'!$D49))))</f>
        <v>C</v>
      </c>
      <c r="W61" s="12" t="str">
        <f>IF('P16'!$D49="NT","NT",IF($H$61="NCT","NC",IF('P16'!$D49="NC","NC",IF($H$61="CT","C",'P16'!$D49))))</f>
        <v>C</v>
      </c>
      <c r="X61" s="12" t="e">
        <f>IF(#REF!="NT","NT",IF($H$61="NCT","NC",IF(#REF!="NC","NC",IF($H$61="CT","C",#REF!))))</f>
        <v>#REF!</v>
      </c>
      <c r="Y61" s="12" t="e">
        <f>IF(#REF!="NT","NT",IF($H$61="NCT","NC",IF(#REF!="NC","NC",IF($H$61="CT","C",#REF!))))</f>
        <v>#REF!</v>
      </c>
      <c r="Z61" s="12" t="e">
        <f>IF(#REF!="NT","NT",IF($H$61="NCT","NC",IF(#REF!="NC","NC",IF($H$61="CT","C",#REF!))))</f>
        <v>#REF!</v>
      </c>
      <c r="AA61" s="12" t="e">
        <f>IF(#REF!="NT","NT",IF($H$61="NCT","NC",IF(#REF!="NC","NC",IF($H$61="CT","C",#REF!))))</f>
        <v>#REF!</v>
      </c>
      <c r="AB61" s="39"/>
    </row>
    <row r="62" spans="1:28" ht="15">
      <c r="A62" s="134"/>
      <c r="B62" s="34" t="s">
        <v>128</v>
      </c>
      <c r="C62" s="35" t="s">
        <v>129</v>
      </c>
      <c r="D62" s="34" t="str">
        <f t="shared" si="18"/>
        <v>C</v>
      </c>
      <c r="E62" s="67">
        <f t="shared" si="21"/>
        <v>16</v>
      </c>
      <c r="F62" s="69">
        <f t="shared" si="19"/>
        <v>0</v>
      </c>
      <c r="G62" s="72">
        <f t="shared" si="20"/>
        <v>0</v>
      </c>
      <c r="H62" s="12" t="str">
        <f>'P01'!$D50</f>
        <v>C</v>
      </c>
      <c r="I62" s="12" t="str">
        <f>IF('P02'!$D50="NT","NT",IF($H$62="NCT","NC",IF('P02'!$D50="NC","NC",IF($H$62="CT","C",'P02'!$D50))))</f>
        <v>C</v>
      </c>
      <c r="J62" s="12" t="str">
        <f>IF('P03'!$D50="NT","NT",IF($H$62="NCT","NC",IF('P03'!$D50="NC","NC",IF($H$62="CT","C",'P03'!$D50))))</f>
        <v>C</v>
      </c>
      <c r="K62" s="12" t="str">
        <f>IF('P04'!$D50="NT","NT",IF($H$62="NCT","NC",IF('P04'!$D50="NC","NC",IF($H$62="CT","C",'P04'!$D50))))</f>
        <v>C</v>
      </c>
      <c r="L62" s="12" t="str">
        <f>IF('P05'!$D50="NT","NT",IF($H$62="NCT","NC",IF('P05'!$D50="NC","NC",IF($H$62="CT","C",'P05'!$D50))))</f>
        <v>C</v>
      </c>
      <c r="M62" s="12" t="str">
        <f>IF('P06'!$D50="NT","NT",IF($H$62="NCT","NC",IF('P06'!$D50="NC","NC",IF($H$62="CT","C",'P06'!$D50))))</f>
        <v>C</v>
      </c>
      <c r="N62" s="12" t="str">
        <f>IF('P07'!$D50="NT","NT",IF($H$62="NCT","NC",IF('P07'!$D50="NC","NC",IF($H$62="CT","C",'P07'!$D50))))</f>
        <v>C</v>
      </c>
      <c r="O62" s="12" t="str">
        <f>IF('P08'!$D50="NT","NT",IF($H$62="NCT","NC",IF('P08'!$D50="NC","NC",IF($H$62="CT","C",'P08'!$D50))))</f>
        <v>C</v>
      </c>
      <c r="P62" s="12" t="str">
        <f>IF('P09'!$D50="NT","NT",IF($H$62="NCT","NC",IF('P09'!$D50="NC","NC",IF($H$62="CT","C",'P09'!$D50))))</f>
        <v>C</v>
      </c>
      <c r="Q62" s="12" t="str">
        <f>IF('P10'!$D50="NT","NT",IF($H$62="NCT","NC",IF('P10'!$D50="NC","NC",IF($H$62="CT","C",'P10'!$D50))))</f>
        <v>C</v>
      </c>
      <c r="R62" s="12" t="str">
        <f>IF('P11'!$D50="NT","NT",IF($H$62="NCT","NC",IF('P11'!$D50="NC","NC",IF($H$62="CT","C",'P11'!$D50))))</f>
        <v>C</v>
      </c>
      <c r="S62" s="12" t="str">
        <f>IF('P12'!$D50="NT","NT",IF($H$62="NCT","NC",IF('P12'!$D50="NC","NC",IF($H$62="CT","C",'P12'!$D50))))</f>
        <v>C</v>
      </c>
      <c r="T62" s="12" t="str">
        <f>IF('P13'!$D50="NT","NT",IF($H$62="NCT","NC",IF('P13'!$D50="NC","NC",IF($H$62="CT","C",'P13'!$D50))))</f>
        <v>C</v>
      </c>
      <c r="U62" s="12" t="str">
        <f>IF('P14'!$D50="NT","NT",IF($H$62="NCT","NC",IF('P14'!$D50="NC","NC",IF($H$62="CT","C",'P14'!$D50))))</f>
        <v>C</v>
      </c>
      <c r="V62" s="12" t="str">
        <f>IF('P15'!$D50="NT","NT",IF($H$62="NCT","NC",IF('P15'!$D50="NC","NC",IF($H$62="CT","C",'P15'!$D50))))</f>
        <v>C</v>
      </c>
      <c r="W62" s="12" t="str">
        <f>IF('P16'!$D50="NT","NT",IF($H$62="NCT","NC",IF('P16'!$D50="NC","NC",IF($H$62="CT","C",'P16'!$D50))))</f>
        <v>C</v>
      </c>
      <c r="X62" s="12" t="e">
        <f>IF(#REF!="NT","NT",IF($H$62="NCT","NC",IF(#REF!="NC","NC",IF($H$62="CT","C",#REF!))))</f>
        <v>#REF!</v>
      </c>
      <c r="Y62" s="12" t="e">
        <f>IF(#REF!="NT","NT",IF($H$62="NCT","NC",IF(#REF!="NC","NC",IF($H$62="CT","C",#REF!))))</f>
        <v>#REF!</v>
      </c>
      <c r="Z62" s="12" t="e">
        <f>IF(#REF!="NT","NT",IF($H$62="NCT","NC",IF(#REF!="NC","NC",IF($H$62="CT","C",#REF!))))</f>
        <v>#REF!</v>
      </c>
      <c r="AA62" s="12" t="e">
        <f>IF(#REF!="NT","NT",IF($H$62="NCT","NC",IF(#REF!="NC","NC",IF($H$62="CT","C",#REF!))))</f>
        <v>#REF!</v>
      </c>
      <c r="AB62" s="39"/>
    </row>
    <row r="63" spans="1:28" ht="30">
      <c r="A63" s="134"/>
      <c r="B63" s="34" t="s">
        <v>130</v>
      </c>
      <c r="C63" s="35" t="s">
        <v>131</v>
      </c>
      <c r="D63" s="34" t="str">
        <f t="shared" si="18"/>
        <v>C</v>
      </c>
      <c r="E63" s="67">
        <f t="shared" si="21"/>
        <v>16</v>
      </c>
      <c r="F63" s="69">
        <f t="shared" si="19"/>
        <v>0</v>
      </c>
      <c r="G63" s="72">
        <f t="shared" si="20"/>
        <v>0</v>
      </c>
      <c r="H63" s="12" t="str">
        <f>'P01'!$D51</f>
        <v>C</v>
      </c>
      <c r="I63" s="12" t="str">
        <f>IF('P02'!$D51="NT","NT",IF($H$63="NCT","NC",IF('P02'!$D51="NC","NC",IF($H$63="CT","C",'P02'!$D51))))</f>
        <v>C</v>
      </c>
      <c r="J63" s="12" t="str">
        <f>IF('P03'!$D51="NT","NT",IF($H$63="NCT","NC",IF('P03'!$D51="NC","NC",IF($H$63="CT","C",'P03'!$D51))))</f>
        <v>C</v>
      </c>
      <c r="K63" s="12" t="str">
        <f>IF('P04'!$D51="NT","NT",IF($H$63="NCT","NC",IF('P04'!$D51="NC","NC",IF($H$63="CT","C",'P04'!$D51))))</f>
        <v>C</v>
      </c>
      <c r="L63" s="12" t="str">
        <f>IF('P05'!$D51="NT","NT",IF($H$63="NCT","NC",IF('P05'!$D51="NC","NC",IF($H$63="CT","C",'P05'!$D51))))</f>
        <v>C</v>
      </c>
      <c r="M63" s="12" t="str">
        <f>IF('P06'!$D51="NT","NT",IF($H$63="NCT","NC",IF('P06'!$D51="NC","NC",IF($H$63="CT","C",'P06'!$D51))))</f>
        <v>C</v>
      </c>
      <c r="N63" s="12" t="str">
        <f>IF('P07'!$D51="NT","NT",IF($H$63="NCT","NC",IF('P07'!$D51="NC","NC",IF($H$63="CT","C",'P07'!$D51))))</f>
        <v>C</v>
      </c>
      <c r="O63" s="12" t="str">
        <f>IF('P08'!$D51="NT","NT",IF($H$63="NCT","NC",IF('P08'!$D51="NC","NC",IF($H$63="CT","C",'P08'!$D51))))</f>
        <v>C</v>
      </c>
      <c r="P63" s="12" t="str">
        <f>IF('P09'!$D51="NT","NT",IF($H$63="NCT","NC",IF('P09'!$D51="NC","NC",IF($H$63="CT","C",'P09'!$D51))))</f>
        <v>C</v>
      </c>
      <c r="Q63" s="12" t="str">
        <f>IF('P10'!$D51="NT","NT",IF($H$63="NCT","NC",IF('P10'!$D51="NC","NC",IF($H$63="CT","C",'P10'!$D51))))</f>
        <v>C</v>
      </c>
      <c r="R63" s="12" t="str">
        <f>IF('P11'!$D51="NT","NT",IF($H$63="NCT","NC",IF('P11'!$D51="NC","NC",IF($H$63="CT","C",'P11'!$D51))))</f>
        <v>C</v>
      </c>
      <c r="S63" s="12" t="str">
        <f>IF('P12'!$D51="NT","NT",IF($H$63="NCT","NC",IF('P12'!$D51="NC","NC",IF($H$63="CT","C",'P12'!$D51))))</f>
        <v>C</v>
      </c>
      <c r="T63" s="12" t="str">
        <f>IF('P13'!$D51="NT","NT",IF($H$63="NCT","NC",IF('P13'!$D51="NC","NC",IF($H$63="CT","C",'P13'!$D51))))</f>
        <v>C</v>
      </c>
      <c r="U63" s="12" t="str">
        <f>IF('P14'!$D51="NT","NT",IF($H$63="NCT","NC",IF('P14'!$D51="NC","NC",IF($H$63="CT","C",'P14'!$D51))))</f>
        <v>C</v>
      </c>
      <c r="V63" s="12" t="str">
        <f>IF('P15'!$D51="NT","NT",IF($H$63="NCT","NC",IF('P15'!$D51="NC","NC",IF($H$63="CT","C",'P15'!$D51))))</f>
        <v>C</v>
      </c>
      <c r="W63" s="12" t="str">
        <f>IF('P16'!$D51="NT","NT",IF($H$63="NCT","NC",IF('P16'!$D51="NC","NC",IF($H$63="CT","C",'P16'!$D51))))</f>
        <v>C</v>
      </c>
      <c r="X63" s="12" t="e">
        <f>IF(#REF!="NT","NT",IF($H$63="NCT","NC",IF(#REF!="NC","NC",IF($H$63="CT","C",#REF!))))</f>
        <v>#REF!</v>
      </c>
      <c r="Y63" s="12" t="e">
        <f>IF(#REF!="NT","NT",IF($H$63="NCT","NC",IF(#REF!="NC","NC",IF($H$63="CT","C",#REF!))))</f>
        <v>#REF!</v>
      </c>
      <c r="Z63" s="12" t="e">
        <f>IF(#REF!="NT","NT",IF($H$63="NCT","NC",IF(#REF!="NC","NC",IF($H$63="CT","C",#REF!))))</f>
        <v>#REF!</v>
      </c>
      <c r="AA63" s="12" t="e">
        <f>IF(#REF!="NT","NT",IF($H$63="NCT","NC",IF(#REF!="NC","NC",IF($H$63="CT","C",#REF!))))</f>
        <v>#REF!</v>
      </c>
      <c r="AB63" s="39"/>
    </row>
    <row r="64" spans="1:28" ht="45">
      <c r="A64" s="134"/>
      <c r="B64" s="34" t="s">
        <v>132</v>
      </c>
      <c r="C64" s="35" t="s">
        <v>133</v>
      </c>
      <c r="D64" s="34" t="str">
        <f t="shared" si="18"/>
        <v>NC</v>
      </c>
      <c r="E64" s="67">
        <f t="shared" si="21"/>
        <v>1</v>
      </c>
      <c r="F64" s="69">
        <f t="shared" si="19"/>
        <v>6</v>
      </c>
      <c r="G64" s="72">
        <f t="shared" si="20"/>
        <v>9</v>
      </c>
      <c r="H64" s="12" t="str">
        <f>'P01'!$D52</f>
        <v>NC</v>
      </c>
      <c r="I64" s="12" t="str">
        <f>IF('P02'!$D52="NT","NT",IF($H$64="NCT","NC",IF('P02'!$D52="NC","NC",IF($H$64="CT","C",'P02'!$D52))))</f>
        <v>NC</v>
      </c>
      <c r="J64" s="12" t="str">
        <f>IF('P03'!$D52="NT","NT",IF($H$64="NCT","NC",IF('P03'!$D52="NC","NC",IF($H$64="CT","C",'P03'!$D52))))</f>
        <v>NC</v>
      </c>
      <c r="K64" s="12" t="str">
        <f>IF('P04'!$D52="NT","NT",IF($H$64="NCT","NC",IF('P04'!$D52="NC","NC",IF($H$64="CT","C",'P04'!$D52))))</f>
        <v>C</v>
      </c>
      <c r="L64" s="12" t="str">
        <f>IF('P05'!$D52="NT","NT",IF($H$64="NCT","NC",IF('P05'!$D52="NC","NC",IF($H$64="CT","C",'P05'!$D52))))</f>
        <v>NA</v>
      </c>
      <c r="M64" s="12" t="str">
        <f>IF('P06'!$D52="NT","NT",IF($H$64="NCT","NC",IF('P06'!$D52="NC","NC",IF($H$64="CT","C",'P06'!$D52))))</f>
        <v>NA</v>
      </c>
      <c r="N64" s="12" t="str">
        <f>IF('P07'!$D52="NT","NT",IF($H$64="NCT","NC",IF('P07'!$D52="NC","NC",IF($H$64="CT","C",'P07'!$D52))))</f>
        <v>NA</v>
      </c>
      <c r="O64" s="12" t="str">
        <f>IF('P08'!$D52="NT","NT",IF($H$64="NCT","NC",IF('P08'!$D52="NC","NC",IF($H$64="CT","C",'P08'!$D52))))</f>
        <v>NC</v>
      </c>
      <c r="P64" s="12" t="str">
        <f>IF('P09'!$D52="NT","NT",IF($H$64="NCT","NC",IF('P09'!$D52="NC","NC",IF($H$64="CT","C",'P09'!$D52))))</f>
        <v>NA</v>
      </c>
      <c r="Q64" s="12" t="str">
        <f>IF('P10'!$D52="NT","NT",IF($H$64="NCT","NC",IF('P10'!$D52="NC","NC",IF($H$64="CT","C",'P10'!$D52))))</f>
        <v>NC</v>
      </c>
      <c r="R64" s="12" t="str">
        <f>IF('P11'!$D52="NT","NT",IF($H$64="NCT","NC",IF('P11'!$D52="NC","NC",IF($H$64="CT","C",'P11'!$D52))))</f>
        <v>NA</v>
      </c>
      <c r="S64" s="12" t="str">
        <f>IF('P12'!$D52="NT","NT",IF($H$64="NCT","NC",IF('P12'!$D52="NC","NC",IF($H$64="CT","C",'P12'!$D52))))</f>
        <v>NA</v>
      </c>
      <c r="T64" s="12" t="str">
        <f>IF('P13'!$D52="NT","NT",IF($H$64="NCT","NC",IF('P13'!$D52="NC","NC",IF($H$64="CT","C",'P13'!$D52))))</f>
        <v>NA</v>
      </c>
      <c r="U64" s="12" t="str">
        <f>IF('P14'!$D52="NT","NT",IF($H$64="NCT","NC",IF('P14'!$D52="NC","NC",IF($H$64="CT","C",'P14'!$D52))))</f>
        <v>NC</v>
      </c>
      <c r="V64" s="12" t="str">
        <f>IF('P15'!$D52="NT","NT",IF($H$64="NCT","NC",IF('P15'!$D52="NC","NC",IF($H$64="CT","C",'P15'!$D52))))</f>
        <v>NA</v>
      </c>
      <c r="W64" s="12" t="str">
        <f>IF('P16'!$D52="NT","NT",IF($H$64="NCT","NC",IF('P16'!$D52="NC","NC",IF($H$64="CT","C",'P16'!$D52))))</f>
        <v>NA</v>
      </c>
      <c r="X64" s="12" t="e">
        <f>IF(#REF!="NT","NT",IF($H$64="NCT","NC",IF(#REF!="NC","NC",IF($H$64="CT","C",#REF!))))</f>
        <v>#REF!</v>
      </c>
      <c r="Y64" s="12" t="e">
        <f>IF(#REF!="NT","NT",IF($H$64="NCT","NC",IF(#REF!="NC","NC",IF($H$64="CT","C",#REF!))))</f>
        <v>#REF!</v>
      </c>
      <c r="Z64" s="12" t="e">
        <f>IF(#REF!="NT","NT",IF($H$64="NCT","NC",IF(#REF!="NC","NC",IF($H$64="CT","C",#REF!))))</f>
        <v>#REF!</v>
      </c>
      <c r="AA64" s="12" t="e">
        <f>IF(#REF!="NT","NT",IF($H$64="NCT","NC",IF(#REF!="NC","NC",IF($H$64="CT","C",#REF!))))</f>
        <v>#REF!</v>
      </c>
      <c r="AB64" s="39"/>
    </row>
    <row r="65" spans="1:28" ht="45">
      <c r="A65" s="134"/>
      <c r="B65" s="34" t="s">
        <v>134</v>
      </c>
      <c r="C65" s="35" t="s">
        <v>135</v>
      </c>
      <c r="D65" s="34" t="str">
        <f t="shared" si="18"/>
        <v>NA</v>
      </c>
      <c r="E65" s="67">
        <f t="shared" si="21"/>
        <v>0</v>
      </c>
      <c r="F65" s="69">
        <f t="shared" si="19"/>
        <v>0</v>
      </c>
      <c r="G65" s="72">
        <f t="shared" si="20"/>
        <v>16</v>
      </c>
      <c r="H65" s="12" t="str">
        <f>'P01'!$D53</f>
        <v>NA</v>
      </c>
      <c r="I65" s="12" t="str">
        <f>IF('P02'!$D53="NT","NT",IF($H$65="NCT","NC",IF('P02'!$D53="NC","NC",IF($H$65="CT","C",'P02'!$D53))))</f>
        <v>NA</v>
      </c>
      <c r="J65" s="12" t="str">
        <f>IF('P03'!$D53="NT","NT",IF($H$65="NCT","NC",IF('P03'!$D53="NC","NC",IF($H$65="CT","C",'P03'!$D53))))</f>
        <v>NA</v>
      </c>
      <c r="K65" s="12" t="str">
        <f>IF('P04'!$D53="NT","NT",IF($H$65="NCT","NC",IF('P04'!$D53="NC","NC",IF($H$65="CT","C",'P04'!$D53))))</f>
        <v>NA</v>
      </c>
      <c r="L65" s="12" t="str">
        <f>IF('P05'!$D53="NT","NT",IF($H$65="NCT","NC",IF('P05'!$D53="NC","NC",IF($H$65="CT","C",'P05'!$D53))))</f>
        <v>NA</v>
      </c>
      <c r="M65" s="12" t="str">
        <f>IF('P06'!$D53="NT","NT",IF($H$65="NCT","NC",IF('P06'!$D53="NC","NC",IF($H$65="CT","C",'P06'!$D53))))</f>
        <v>NA</v>
      </c>
      <c r="N65" s="12" t="str">
        <f>IF('P07'!$D53="NT","NT",IF($H$65="NCT","NC",IF('P07'!$D53="NC","NC",IF($H$65="CT","C",'P07'!$D53))))</f>
        <v>NA</v>
      </c>
      <c r="O65" s="12" t="str">
        <f>IF('P08'!$D53="NT","NT",IF($H$65="NCT","NC",IF('P08'!$D53="NC","NC",IF($H$65="CT","C",'P08'!$D53))))</f>
        <v>NA</v>
      </c>
      <c r="P65" s="12" t="str">
        <f>IF('P09'!$D53="NT","NT",IF($H$65="NCT","NC",IF('P09'!$D53="NC","NC",IF($H$65="CT","C",'P09'!$D53))))</f>
        <v>NA</v>
      </c>
      <c r="Q65" s="12" t="str">
        <f>IF('P10'!$D53="NT","NT",IF($H$65="NCT","NC",IF('P10'!$D53="NC","NC",IF($H$65="CT","C",'P10'!$D53))))</f>
        <v>NA</v>
      </c>
      <c r="R65" s="12" t="str">
        <f>IF('P11'!$D53="NT","NT",IF($H$65="NCT","NC",IF('P11'!$D53="NC","NC",IF($H$65="CT","C",'P11'!$D53))))</f>
        <v>NA</v>
      </c>
      <c r="S65" s="12" t="str">
        <f>IF('P12'!$D53="NT","NT",IF($H$65="NCT","NC",IF('P12'!$D53="NC","NC",IF($H$65="CT","C",'P12'!$D53))))</f>
        <v>NA</v>
      </c>
      <c r="T65" s="12" t="str">
        <f>IF('P13'!$D53="NT","NT",IF($H$65="NCT","NC",IF('P13'!$D53="NC","NC",IF($H$65="CT","C",'P13'!$D53))))</f>
        <v>NA</v>
      </c>
      <c r="U65" s="12" t="str">
        <f>IF('P14'!$D53="NT","NT",IF($H$65="NCT","NC",IF('P14'!$D53="NC","NC",IF($H$65="CT","C",'P14'!$D53))))</f>
        <v>NA</v>
      </c>
      <c r="V65" s="12" t="str">
        <f>IF('P15'!$D53="NT","NT",IF($H$65="NCT","NC",IF('P15'!$D53="NC","NC",IF($H$65="CT","C",'P15'!$D53))))</f>
        <v>NA</v>
      </c>
      <c r="W65" s="12" t="str">
        <f>IF('P16'!$D53="NT","NT",IF($H$65="NCT","NC",IF('P16'!$D53="NC","NC",IF($H$65="CT","C",'P16'!$D53))))</f>
        <v>NA</v>
      </c>
      <c r="X65" s="12" t="e">
        <f>IF(#REF!="NT","NT",IF($H$65="NCT","NC",IF(#REF!="NC","NC",IF($H$65="CT","C",#REF!))))</f>
        <v>#REF!</v>
      </c>
      <c r="Y65" s="12" t="e">
        <f>IF(#REF!="NT","NT",IF($H$65="NCT","NC",IF(#REF!="NC","NC",IF($H$65="CT","C",#REF!))))</f>
        <v>#REF!</v>
      </c>
      <c r="Z65" s="12" t="e">
        <f>IF(#REF!="NT","NT",IF($H$65="NCT","NC",IF(#REF!="NC","NC",IF($H$65="CT","C",#REF!))))</f>
        <v>#REF!</v>
      </c>
      <c r="AA65" s="12" t="e">
        <f>IF(#REF!="NT","NT",IF($H$65="NCT","NC",IF(#REF!="NC","NC",IF($H$65="CT","C",#REF!))))</f>
        <v>#REF!</v>
      </c>
      <c r="AB65" s="39"/>
    </row>
    <row r="66" spans="1:28" ht="45">
      <c r="A66" s="134"/>
      <c r="B66" s="34" t="s">
        <v>136</v>
      </c>
      <c r="C66" s="35" t="s">
        <v>137</v>
      </c>
      <c r="D66" s="34" t="str">
        <f t="shared" si="18"/>
        <v>NC</v>
      </c>
      <c r="E66" s="67">
        <f t="shared" si="21"/>
        <v>0</v>
      </c>
      <c r="F66" s="69">
        <f t="shared" si="19"/>
        <v>16</v>
      </c>
      <c r="G66" s="72">
        <f t="shared" si="20"/>
        <v>0</v>
      </c>
      <c r="H66" s="12" t="str">
        <f>'P01'!$D54</f>
        <v>NCT</v>
      </c>
      <c r="I66" s="12" t="str">
        <f>IF('P02'!$D54="NT","NT",IF($H$66="NCT","NC",IF('P02'!$D54="NC","NC",IF($H$66="CT","C",'P02'!$D54))))</f>
        <v>NC</v>
      </c>
      <c r="J66" s="12" t="str">
        <f>IF('P03'!$D54="NT","NT",IF($H$66="NCT","NC",IF('P03'!$D54="NC","NC",IF($H$66="CT","C",'P03'!$D54))))</f>
        <v>NC</v>
      </c>
      <c r="K66" s="12" t="str">
        <f>IF('P04'!$D54="NT","NT",IF($H$66="NCT","NC",IF('P04'!$D54="NC","NC",IF($H$66="CT","C",'P04'!$D54))))</f>
        <v>NC</v>
      </c>
      <c r="L66" s="12" t="str">
        <f>IF('P05'!$D54="NT","NT",IF($H$66="NCT","NC",IF('P05'!$D54="NC","NC",IF($H$66="CT","C",'P05'!$D54))))</f>
        <v>NC</v>
      </c>
      <c r="M66" s="12" t="str">
        <f>IF('P06'!$D54="NT","NT",IF($H$66="NCT","NC",IF('P06'!$D54="NC","NC",IF($H$66="CT","C",'P06'!$D54))))</f>
        <v>NC</v>
      </c>
      <c r="N66" s="12" t="str">
        <f>IF('P07'!$D54="NT","NT",IF($H$66="NCT","NC",IF('P07'!$D54="NC","NC",IF($H$66="CT","C",'P07'!$D54))))</f>
        <v>NC</v>
      </c>
      <c r="O66" s="12" t="str">
        <f>IF('P08'!$D54="NT","NT",IF($H$66="NCT","NC",IF('P08'!$D54="NC","NC",IF($H$66="CT","C",'P08'!$D54))))</f>
        <v>NC</v>
      </c>
      <c r="P66" s="12" t="str">
        <f>IF('P09'!$D54="NT","NT",IF($H$66="NCT","NC",IF('P09'!$D54="NC","NC",IF($H$66="CT","C",'P09'!$D54))))</f>
        <v>NC</v>
      </c>
      <c r="Q66" s="12" t="str">
        <f>IF('P10'!$D54="NT","NT",IF($H$66="NCT","NC",IF('P10'!$D54="NC","NC",IF($H$66="CT","C",'P10'!$D54))))</f>
        <v>NC</v>
      </c>
      <c r="R66" s="12" t="str">
        <f>IF('P11'!$D54="NT","NT",IF($H$66="NCT","NC",IF('P11'!$D54="NC","NC",IF($H$66="CT","C",'P11'!$D54))))</f>
        <v>NC</v>
      </c>
      <c r="S66" s="12" t="str">
        <f>IF('P12'!$D54="NT","NT",IF($H$66="NCT","NC",IF('P12'!$D54="NC","NC",IF($H$66="CT","C",'P12'!$D54))))</f>
        <v>NC</v>
      </c>
      <c r="T66" s="12" t="str">
        <f>IF('P13'!$D54="NT","NT",IF($H$66="NCT","NC",IF('P13'!$D54="NC","NC",IF($H$66="CT","C",'P13'!$D54))))</f>
        <v>NC</v>
      </c>
      <c r="U66" s="12" t="str">
        <f>IF('P14'!$D54="NT","NT",IF($H$66="NCT","NC",IF('P14'!$D54="NC","NC",IF($H$66="CT","C",'P14'!$D54))))</f>
        <v>NC</v>
      </c>
      <c r="V66" s="12" t="str">
        <f>IF('P15'!$D54="NT","NT",IF($H$66="NCT","NC",IF('P15'!$D54="NC","NC",IF($H$66="CT","C",'P15'!$D54))))</f>
        <v>NC</v>
      </c>
      <c r="W66" s="12" t="str">
        <f>IF('P16'!$D54="NT","NT",IF($H$66="NCT","NC",IF('P16'!$D54="NC","NC",IF($H$66="CT","C",'P16'!$D54))))</f>
        <v>NC</v>
      </c>
      <c r="X66" s="12" t="e">
        <f>IF(#REF!="NT","NT",IF($H$66="NCT","NC",IF(#REF!="NC","NC",IF($H$66="CT","C",#REF!))))</f>
        <v>#REF!</v>
      </c>
      <c r="Y66" s="12" t="e">
        <f>IF(#REF!="NT","NT",IF($H$66="NCT","NC",IF(#REF!="NC","NC",IF($H$66="CT","C",#REF!))))</f>
        <v>#REF!</v>
      </c>
      <c r="Z66" s="12" t="e">
        <f>IF(#REF!="NT","NT",IF($H$66="NCT","NC",IF(#REF!="NC","NC",IF($H$66="CT","C",#REF!))))</f>
        <v>#REF!</v>
      </c>
      <c r="AA66" s="12" t="e">
        <f>IF(#REF!="NT","NT",IF($H$66="NCT","NC",IF(#REF!="NC","NC",IF($H$66="CT","C",#REF!))))</f>
        <v>#REF!</v>
      </c>
      <c r="AB66" s="39"/>
    </row>
    <row r="67" spans="1:28" ht="30">
      <c r="A67" s="134"/>
      <c r="B67" s="34" t="s">
        <v>138</v>
      </c>
      <c r="C67" s="35" t="s">
        <v>139</v>
      </c>
      <c r="D67" s="34" t="str">
        <f t="shared" si="18"/>
        <v>NA</v>
      </c>
      <c r="E67" s="67">
        <f t="shared" si="21"/>
        <v>0</v>
      </c>
      <c r="F67" s="69">
        <f t="shared" si="19"/>
        <v>0</v>
      </c>
      <c r="G67" s="72">
        <f t="shared" si="20"/>
        <v>16</v>
      </c>
      <c r="H67" s="12" t="str">
        <f>'P01'!$D55</f>
        <v>NA</v>
      </c>
      <c r="I67" s="12" t="str">
        <f>IF('P02'!$D55="NT","NT",IF($H$67="NCT","NC",IF('P02'!$D55="NC","NC",IF($H$67="CT","C",'P02'!$D55))))</f>
        <v>NA</v>
      </c>
      <c r="J67" s="12" t="str">
        <f>IF('P03'!$D55="NT","NT",IF($H$67="NCT","NC",IF('P03'!$D55="NC","NC",IF($H$67="CT","C",'P03'!$D55))))</f>
        <v>NA</v>
      </c>
      <c r="K67" s="12" t="str">
        <f>IF('P04'!$D55="NT","NT",IF($H$67="NCT","NC",IF('P04'!$D55="NC","NC",IF($H$67="CT","C",'P04'!$D55))))</f>
        <v>NA</v>
      </c>
      <c r="L67" s="12" t="str">
        <f>IF('P05'!$D55="NT","NT",IF($H$67="NCT","NC",IF('P05'!$D55="NC","NC",IF($H$67="CT","C",'P05'!$D55))))</f>
        <v>NA</v>
      </c>
      <c r="M67" s="12" t="str">
        <f>IF('P06'!$D55="NT","NT",IF($H$67="NCT","NC",IF('P06'!$D55="NC","NC",IF($H$67="CT","C",'P06'!$D55))))</f>
        <v>NA</v>
      </c>
      <c r="N67" s="12" t="str">
        <f>IF('P07'!$D55="NT","NT",IF($H$67="NCT","NC",IF('P07'!$D55="NC","NC",IF($H$67="CT","C",'P07'!$D55))))</f>
        <v>NA</v>
      </c>
      <c r="O67" s="12" t="str">
        <f>IF('P08'!$D55="NT","NT",IF($H$67="NCT","NC",IF('P08'!$D55="NC","NC",IF($H$67="CT","C",'P08'!$D55))))</f>
        <v>NA</v>
      </c>
      <c r="P67" s="12" t="str">
        <f>IF('P09'!$D55="NT","NT",IF($H$67="NCT","NC",IF('P09'!$D55="NC","NC",IF($H$67="CT","C",'P09'!$D55))))</f>
        <v>NA</v>
      </c>
      <c r="Q67" s="12" t="str">
        <f>IF('P10'!$D55="NT","NT",IF($H$67="NCT","NC",IF('P10'!$D55="NC","NC",IF($H$67="CT","C",'P10'!$D55))))</f>
        <v>NA</v>
      </c>
      <c r="R67" s="12" t="str">
        <f>IF('P11'!$D55="NT","NT",IF($H$67="NCT","NC",IF('P11'!$D55="NC","NC",IF($H$67="CT","C",'P11'!$D55))))</f>
        <v>NA</v>
      </c>
      <c r="S67" s="12" t="str">
        <f>IF('P12'!$D55="NT","NT",IF($H$67="NCT","NC",IF('P12'!$D55="NC","NC",IF($H$67="CT","C",'P12'!$D55))))</f>
        <v>NA</v>
      </c>
      <c r="T67" s="12" t="str">
        <f>IF('P13'!$D55="NT","NT",IF($H$67="NCT","NC",IF('P13'!$D55="NC","NC",IF($H$67="CT","C",'P13'!$D55))))</f>
        <v>NA</v>
      </c>
      <c r="U67" s="12" t="str">
        <f>IF('P14'!$D55="NT","NT",IF($H$67="NCT","NC",IF('P14'!$D55="NC","NC",IF($H$67="CT","C",'P14'!$D55))))</f>
        <v>NA</v>
      </c>
      <c r="V67" s="12" t="str">
        <f>IF('P15'!$D55="NT","NT",IF($H$67="NCT","NC",IF('P15'!$D55="NC","NC",IF($H$67="CT","C",'P15'!$D55))))</f>
        <v>NA</v>
      </c>
      <c r="W67" s="12" t="str">
        <f>IF('P16'!$D55="NT","NT",IF($H$67="NCT","NC",IF('P16'!$D55="NC","NC",IF($H$67="CT","C",'P16'!$D55))))</f>
        <v>NA</v>
      </c>
      <c r="X67" s="12" t="e">
        <f>IF(#REF!="NT","NT",IF($H$67="NCT","NC",IF(#REF!="NC","NC",IF($H$67="CT","C",#REF!))))</f>
        <v>#REF!</v>
      </c>
      <c r="Y67" s="12" t="e">
        <f>IF(#REF!="NT","NT",IF($H$67="NCT","NC",IF(#REF!="NC","NC",IF($H$67="CT","C",#REF!))))</f>
        <v>#REF!</v>
      </c>
      <c r="Z67" s="12" t="e">
        <f>IF(#REF!="NT","NT",IF($H$67="NCT","NC",IF(#REF!="NC","NC",IF($H$67="CT","C",#REF!))))</f>
        <v>#REF!</v>
      </c>
      <c r="AA67" s="12" t="e">
        <f>IF(#REF!="NT","NT",IF($H$67="NCT","NC",IF(#REF!="NC","NC",IF($H$67="CT","C",#REF!))))</f>
        <v>#REF!</v>
      </c>
      <c r="AB67" s="39"/>
    </row>
    <row r="68" spans="1:28">
      <c r="A68" s="31"/>
      <c r="B68" s="29"/>
      <c r="C68" s="29"/>
      <c r="D68" s="30"/>
      <c r="E68" s="66">
        <f>SUM(E58:E67)</f>
        <v>97</v>
      </c>
      <c r="F68" s="77">
        <f>SUM(F58:F67)</f>
        <v>22</v>
      </c>
      <c r="G68" s="73">
        <f>SUM(G58:G67)</f>
        <v>41</v>
      </c>
      <c r="H68" s="29"/>
      <c r="I68" s="29"/>
      <c r="J68" s="29"/>
      <c r="K68" s="29"/>
      <c r="L68" s="29"/>
      <c r="M68" s="29"/>
      <c r="N68" s="29"/>
      <c r="O68" s="29"/>
      <c r="P68" s="29"/>
      <c r="Q68" s="29"/>
      <c r="R68" s="29"/>
      <c r="S68" s="29"/>
      <c r="T68" s="29"/>
      <c r="U68" s="29"/>
      <c r="V68" s="29"/>
      <c r="W68" s="29"/>
      <c r="X68" s="29"/>
      <c r="Y68" s="29"/>
      <c r="Z68" s="29"/>
      <c r="AA68" s="29"/>
      <c r="AB68" s="39"/>
    </row>
    <row r="69" spans="1:28" ht="30">
      <c r="A69" s="133" t="s">
        <v>140</v>
      </c>
      <c r="B69" s="34" t="s">
        <v>141</v>
      </c>
      <c r="C69" s="35" t="s">
        <v>142</v>
      </c>
      <c r="D69" s="34" t="str">
        <f>IF(F69&gt;0,"NC",IF(E69&gt;0,"C",IF(G69&gt;0,"NA","NT")))</f>
        <v>NC</v>
      </c>
      <c r="E69" s="67">
        <f>COUNTIF(H69:AA69,"C")+COUNTIF(H69:AA69,"CT")</f>
        <v>0</v>
      </c>
      <c r="F69" s="69">
        <f>COUNTIF(H69:AA69,"NC")+COUNTIF(H69:AA69,"NCT")</f>
        <v>16</v>
      </c>
      <c r="G69" s="72">
        <f>COUNTIF(H69:AA69,"NA")</f>
        <v>0</v>
      </c>
      <c r="H69" s="12" t="str">
        <f>'P01'!$D56</f>
        <v>NCT</v>
      </c>
      <c r="I69" s="12" t="str">
        <f>IF('P02'!$D56="NT","NT",IF($H$69="NCT","NC",IF('P02'!$D56="NC","NC",IF($H$69="CT","C",'P02'!$D56))))</f>
        <v>NC</v>
      </c>
      <c r="J69" s="12" t="str">
        <f>IF('P03'!$D56="NT","NT",IF($H$69="NCT","NC",IF('P03'!$D56="NC","NC",IF($H$69="CT","C",'P03'!$D56))))</f>
        <v>NC</v>
      </c>
      <c r="K69" s="12" t="str">
        <f>IF('P04'!$D56="NT","NT",IF($H$69="NCT","NC",IF('P04'!$D56="NC","NC",IF($H$69="CT","C",'P04'!$D56))))</f>
        <v>NC</v>
      </c>
      <c r="L69" s="12" t="str">
        <f>IF('P05'!$D56="NT","NT",IF($H$69="NCT","NC",IF('P05'!$D56="NC","NC",IF($H$69="CT","C",'P05'!$D56))))</f>
        <v>NC</v>
      </c>
      <c r="M69" s="12" t="str">
        <f>IF('P06'!$D56="NT","NT",IF($H$69="NCT","NC",IF('P06'!$D56="NC","NC",IF($H$69="CT","C",'P06'!$D56))))</f>
        <v>NC</v>
      </c>
      <c r="N69" s="12" t="str">
        <f>IF('P07'!$D56="NT","NT",IF($H$69="NCT","NC",IF('P07'!$D56="NC","NC",IF($H$69="CT","C",'P07'!$D56))))</f>
        <v>NC</v>
      </c>
      <c r="O69" s="12" t="str">
        <f>IF('P08'!$D56="NT","NT",IF($H$69="NCT","NC",IF('P08'!$D56="NC","NC",IF($H$69="CT","C",'P08'!$D56))))</f>
        <v>NC</v>
      </c>
      <c r="P69" s="12" t="str">
        <f>IF('P09'!$D56="NT","NT",IF($H$69="NCT","NC",IF('P09'!$D56="NC","NC",IF($H$69="CT","C",'P09'!$D56))))</f>
        <v>NC</v>
      </c>
      <c r="Q69" s="12" t="str">
        <f>IF('P10'!$D56="NT","NT",IF($H$69="NCT","NC",IF('P10'!$D56="NC","NC",IF($H$69="CT","C",'P10'!$D56))))</f>
        <v>NC</v>
      </c>
      <c r="R69" s="12" t="str">
        <f>IF('P11'!$D56="NT","NT",IF($H$69="NCT","NC",IF('P11'!$D56="NC","NC",IF($H$69="CT","C",'P11'!$D56))))</f>
        <v>NC</v>
      </c>
      <c r="S69" s="12" t="str">
        <f>IF('P12'!$D56="NT","NT",IF($H$69="NCT","NC",IF('P12'!$D56="NC","NC",IF($H$69="CT","C",'P12'!$D56))))</f>
        <v>NC</v>
      </c>
      <c r="T69" s="12" t="str">
        <f>IF('P13'!$D56="NT","NT",IF($H$69="NCT","NC",IF('P13'!$D56="NC","NC",IF($H$69="CT","C",'P13'!$D56))))</f>
        <v>NC</v>
      </c>
      <c r="U69" s="12" t="str">
        <f>IF('P14'!$D56="NT","NT",IF($H$69="NCT","NC",IF('P14'!$D56="NC","NC",IF($H$69="CT","C",'P14'!$D56))))</f>
        <v>NC</v>
      </c>
      <c r="V69" s="12" t="str">
        <f>IF('P15'!$D56="NT","NT",IF($H$69="NCT","NC",IF('P15'!$D56="NC","NC",IF($H$69="CT","C",'P15'!$D56))))</f>
        <v>NC</v>
      </c>
      <c r="W69" s="12" t="str">
        <f>IF('P16'!$D56="NT","NT",IF($H$69="NCT","NC",IF('P16'!$D56="NC","NC",IF($H$69="CT","C",'P16'!$D56))))</f>
        <v>NC</v>
      </c>
      <c r="X69" s="12" t="e">
        <f>IF(#REF!="NT","NT",IF($H$69="NCT","NC",IF(#REF!="NC","NC",IF($H$69="CT","C",#REF!))))</f>
        <v>#REF!</v>
      </c>
      <c r="Y69" s="12" t="e">
        <f>IF(#REF!="NT","NT",IF($H$69="NCT","NC",IF(#REF!="NC","NC",IF($H$69="CT","C",#REF!))))</f>
        <v>#REF!</v>
      </c>
      <c r="Z69" s="12" t="e">
        <f>IF(#REF!="NT","NT",IF($H$69="NCT","NC",IF(#REF!="NC","NC",IF($H$69="CT","C",#REF!))))</f>
        <v>#REF!</v>
      </c>
      <c r="AA69" s="12" t="e">
        <f>IF(#REF!="NT","NT",IF($H$69="NCT","NC",IF(#REF!="NC","NC",IF($H$69="CT","C",#REF!))))</f>
        <v>#REF!</v>
      </c>
      <c r="AB69" s="39"/>
    </row>
    <row r="70" spans="1:28" ht="45">
      <c r="A70" s="134"/>
      <c r="B70" s="34" t="s">
        <v>143</v>
      </c>
      <c r="C70" s="35" t="s">
        <v>144</v>
      </c>
      <c r="D70" s="34" t="str">
        <f>IF(F70&gt;0,"NC",IF(E70&gt;0,"C",IF(G70&gt;0,"NA","NT")))</f>
        <v>NC</v>
      </c>
      <c r="E70" s="67">
        <f t="shared" ref="E70:E72" si="22">COUNTIF(H70:AA70,"C")+COUNTIF(H70:AA70,"CT")</f>
        <v>15</v>
      </c>
      <c r="F70" s="69">
        <f>COUNTIF(H70:AA70,"NC")+COUNTIF(H70:AA70,"NCT")</f>
        <v>1</v>
      </c>
      <c r="G70" s="72">
        <f>COUNTIF(H70:AA70,"NA")</f>
        <v>0</v>
      </c>
      <c r="H70" s="12" t="str">
        <f>'P01'!$D57</f>
        <v>C</v>
      </c>
      <c r="I70" s="12" t="str">
        <f>IF('P02'!$D57="NT","NT",IF($H$70="NCT","NC",IF('P02'!$D57="NC","NC",IF($H$70="CT","C",'P02'!$D57))))</f>
        <v>C</v>
      </c>
      <c r="J70" s="12" t="str">
        <f>IF('P03'!$D57="NT","NT",IF($H$70="NCT","NC",IF('P03'!$D57="NC","NC",IF($H$70="CT","C",'P03'!$D57))))</f>
        <v>C</v>
      </c>
      <c r="K70" s="12" t="str">
        <f>IF('P04'!$D57="NT","NT",IF($H$70="NCT","NC",IF('P04'!$D57="NC","NC",IF($H$70="CT","C",'P04'!$D57))))</f>
        <v>C</v>
      </c>
      <c r="L70" s="12" t="str">
        <f>IF('P05'!$D57="NT","NT",IF($H$70="NCT","NC",IF('P05'!$D57="NC","NC",IF($H$70="CT","C",'P05'!$D57))))</f>
        <v>NC</v>
      </c>
      <c r="M70" s="12" t="str">
        <f>IF('P06'!$D57="NT","NT",IF($H$70="NCT","NC",IF('P06'!$D57="NC","NC",IF($H$70="CT","C",'P06'!$D57))))</f>
        <v>C</v>
      </c>
      <c r="N70" s="12" t="str">
        <f>IF('P07'!$D57="NT","NT",IF($H$70="NCT","NC",IF('P07'!$D57="NC","NC",IF($H$70="CT","C",'P07'!$D57))))</f>
        <v>C</v>
      </c>
      <c r="O70" s="12" t="str">
        <f>IF('P08'!$D57="NT","NT",IF($H$70="NCT","NC",IF('P08'!$D57="NC","NC",IF($H$70="CT","C",'P08'!$D57))))</f>
        <v>C</v>
      </c>
      <c r="P70" s="12" t="str">
        <f>IF('P09'!$D57="NT","NT",IF($H$70="NCT","NC",IF('P09'!$D57="NC","NC",IF($H$70="CT","C",'P09'!$D57))))</f>
        <v>C</v>
      </c>
      <c r="Q70" s="12" t="str">
        <f>IF('P10'!$D57="NT","NT",IF($H$70="NCT","NC",IF('P10'!$D57="NC","NC",IF($H$70="CT","C",'P10'!$D57))))</f>
        <v>C</v>
      </c>
      <c r="R70" s="12" t="str">
        <f>IF('P11'!$D57="NT","NT",IF($H$70="NCT","NC",IF('P11'!$D57="NC","NC",IF($H$70="CT","C",'P11'!$D57))))</f>
        <v>C</v>
      </c>
      <c r="S70" s="12" t="str">
        <f>IF('P12'!$D57="NT","NT",IF($H$70="NCT","NC",IF('P12'!$D57="NC","NC",IF($H$70="CT","C",'P12'!$D57))))</f>
        <v>C</v>
      </c>
      <c r="T70" s="12" t="str">
        <f>IF('P13'!$D57="NT","NT",IF($H$70="NCT","NC",IF('P13'!$D57="NC","NC",IF($H$70="CT","C",'P13'!$D57))))</f>
        <v>C</v>
      </c>
      <c r="U70" s="12" t="str">
        <f>IF('P14'!$D57="NT","NT",IF($H$70="NCT","NC",IF('P14'!$D57="NC","NC",IF($H$70="CT","C",'P14'!$D57))))</f>
        <v>C</v>
      </c>
      <c r="V70" s="12" t="str">
        <f>IF('P15'!$D57="NT","NT",IF($H$70="NCT","NC",IF('P15'!$D57="NC","NC",IF($H$70="CT","C",'P15'!$D57))))</f>
        <v>C</v>
      </c>
      <c r="W70" s="12" t="str">
        <f>IF('P16'!$D57="NT","NT",IF($H$70="NCT","NC",IF('P16'!$D57="NC","NC",IF($H$70="CT","C",'P16'!$D57))))</f>
        <v>C</v>
      </c>
      <c r="X70" s="12" t="e">
        <f>IF(#REF!="NT","NT",IF($H$70="NCT","NC",IF(#REF!="NC","NC",IF($H$70="CT","C",#REF!))))</f>
        <v>#REF!</v>
      </c>
      <c r="Y70" s="12" t="e">
        <f>IF(#REF!="NT","NT",IF($H$70="NCT","NC",IF(#REF!="NC","NC",IF($H$70="CT","C",#REF!))))</f>
        <v>#REF!</v>
      </c>
      <c r="Z70" s="12" t="e">
        <f>IF(#REF!="NT","NT",IF($H$70="NCT","NC",IF(#REF!="NC","NC",IF($H$70="CT","C",#REF!))))</f>
        <v>#REF!</v>
      </c>
      <c r="AA70" s="12" t="e">
        <f>IF(#REF!="NT","NT",IF($H$70="NCT","NC",IF(#REF!="NC","NC",IF($H$70="CT","C",#REF!))))</f>
        <v>#REF!</v>
      </c>
      <c r="AB70" s="39"/>
    </row>
    <row r="71" spans="1:28" ht="30">
      <c r="A71" s="134"/>
      <c r="B71" s="34" t="s">
        <v>145</v>
      </c>
      <c r="C71" s="35" t="s">
        <v>146</v>
      </c>
      <c r="D71" s="34" t="str">
        <f>IF(F71&gt;0,"NC",IF(E71&gt;0,"C",IF(G71&gt;0,"NA","NT")))</f>
        <v>NC</v>
      </c>
      <c r="E71" s="67">
        <f t="shared" si="22"/>
        <v>0</v>
      </c>
      <c r="F71" s="69">
        <f>COUNTIF(H71:AA71,"NC")+COUNTIF(H71:AA71,"NCT")</f>
        <v>16</v>
      </c>
      <c r="G71" s="72">
        <f>COUNTIF(H71:AA71,"NA")</f>
        <v>0</v>
      </c>
      <c r="H71" s="12" t="str">
        <f>'P01'!$D58</f>
        <v>NCT</v>
      </c>
      <c r="I71" s="12" t="str">
        <f>IF('P02'!$D58="NT","NT",IF($H$71="NCT","NC",IF('P02'!$D58="NC","NC",IF($H$71="CT","C",'P02'!$D58))))</f>
        <v>NC</v>
      </c>
      <c r="J71" s="12" t="str">
        <f>IF('P03'!$D58="NT","NT",IF($H$71="NCT","NC",IF('P03'!$D58="NC","NC",IF($H$71="CT","C",'P03'!$D58))))</f>
        <v>NC</v>
      </c>
      <c r="K71" s="12" t="str">
        <f>IF('P04'!$D58="NT","NT",IF($H$71="NCT","NC",IF('P04'!$D58="NC","NC",IF($H$71="CT","C",'P04'!$D58))))</f>
        <v>NC</v>
      </c>
      <c r="L71" s="12" t="str">
        <f>IF('P05'!$D58="NT","NT",IF($H$71="NCT","NC",IF('P05'!$D58="NC","NC",IF($H$71="CT","C",'P05'!$D58))))</f>
        <v>NC</v>
      </c>
      <c r="M71" s="12" t="str">
        <f>IF('P06'!$D58="NT","NT",IF($H$71="NCT","NC",IF('P06'!$D58="NC","NC",IF($H$71="CT","C",'P06'!$D58))))</f>
        <v>NC</v>
      </c>
      <c r="N71" s="12" t="str">
        <f>IF('P07'!$D58="NT","NT",IF($H$71="NCT","NC",IF('P07'!$D58="NC","NC",IF($H$71="CT","C",'P07'!$D58))))</f>
        <v>NC</v>
      </c>
      <c r="O71" s="12" t="str">
        <f>IF('P08'!$D58="NT","NT",IF($H$71="NCT","NC",IF('P08'!$D58="NC","NC",IF($H$71="CT","C",'P08'!$D58))))</f>
        <v>NC</v>
      </c>
      <c r="P71" s="12" t="str">
        <f>IF('P09'!$D58="NT","NT",IF($H$71="NCT","NC",IF('P09'!$D58="NC","NC",IF($H$71="CT","C",'P09'!$D58))))</f>
        <v>NC</v>
      </c>
      <c r="Q71" s="12" t="str">
        <f>IF('P10'!$D58="NT","NT",IF($H$71="NCT","NC",IF('P10'!$D58="NC","NC",IF($H$71="CT","C",'P10'!$D58))))</f>
        <v>NC</v>
      </c>
      <c r="R71" s="12" t="str">
        <f>IF('P11'!$D58="NT","NT",IF($H$71="NCT","NC",IF('P11'!$D58="NC","NC",IF($H$71="CT","C",'P11'!$D58))))</f>
        <v>NC</v>
      </c>
      <c r="S71" s="12" t="str">
        <f>IF('P12'!$D58="NT","NT",IF($H$71="NCT","NC",IF('P12'!$D58="NC","NC",IF($H$71="CT","C",'P12'!$D58))))</f>
        <v>NC</v>
      </c>
      <c r="T71" s="12" t="str">
        <f>IF('P13'!$D58="NT","NT",IF($H$71="NCT","NC",IF('P13'!$D58="NC","NC",IF($H$71="CT","C",'P13'!$D58))))</f>
        <v>NC</v>
      </c>
      <c r="U71" s="12" t="str">
        <f>IF('P14'!$D58="NT","NT",IF($H$71="NCT","NC",IF('P14'!$D58="NC","NC",IF($H$71="CT","C",'P14'!$D58))))</f>
        <v>NC</v>
      </c>
      <c r="V71" s="12" t="str">
        <f>IF('P15'!$D58="NT","NT",IF($H$71="NCT","NC",IF('P15'!$D58="NC","NC",IF($H$71="CT","C",'P15'!$D58))))</f>
        <v>NC</v>
      </c>
      <c r="W71" s="12" t="str">
        <f>IF('P16'!$D58="NT","NT",IF($H$71="NCT","NC",IF('P16'!$D58="NC","NC",IF($H$71="CT","C",'P16'!$D58))))</f>
        <v>NC</v>
      </c>
      <c r="X71" s="12" t="e">
        <f>IF(#REF!="NT","NT",IF($H$71="NCT","NC",IF(#REF!="NC","NC",IF($H$71="CT","C",#REF!))))</f>
        <v>#REF!</v>
      </c>
      <c r="Y71" s="12" t="e">
        <f>IF(#REF!="NT","NT",IF($H$71="NCT","NC",IF(#REF!="NC","NC",IF($H$71="CT","C",#REF!))))</f>
        <v>#REF!</v>
      </c>
      <c r="Z71" s="12" t="e">
        <f>IF(#REF!="NT","NT",IF($H$71="NCT","NC",IF(#REF!="NC","NC",IF($H$71="CT","C",#REF!))))</f>
        <v>#REF!</v>
      </c>
      <c r="AA71" s="12" t="e">
        <f>IF(#REF!="NT","NT",IF($H$71="NCT","NC",IF(#REF!="NC","NC",IF($H$71="CT","C",#REF!))))</f>
        <v>#REF!</v>
      </c>
      <c r="AB71" s="39"/>
    </row>
    <row r="72" spans="1:28" ht="30">
      <c r="A72" s="134"/>
      <c r="B72" s="34" t="s">
        <v>147</v>
      </c>
      <c r="C72" s="35" t="s">
        <v>148</v>
      </c>
      <c r="D72" s="34" t="str">
        <f>IF(F72&gt;0,"NC",IF(E72&gt;0,"C",IF(G72&gt;0,"NA","NT")))</f>
        <v>NA</v>
      </c>
      <c r="E72" s="67">
        <f t="shared" si="22"/>
        <v>0</v>
      </c>
      <c r="F72" s="69">
        <f>COUNTIF(H72:AA72,"NC")+COUNTIF(H72:AA72,"NCT")</f>
        <v>0</v>
      </c>
      <c r="G72" s="72">
        <f>COUNTIF(H72:AA72,"NA")</f>
        <v>16</v>
      </c>
      <c r="H72" s="12" t="str">
        <f>'P01'!$D59</f>
        <v>NA</v>
      </c>
      <c r="I72" s="12" t="str">
        <f>IF('P02'!$D59="NT","NT",IF($H$72="NCT","NC",IF('P02'!$D59="NC","NC",IF($H$72="CT","C",'P02'!$D59))))</f>
        <v>NA</v>
      </c>
      <c r="J72" s="12" t="str">
        <f>IF('P03'!$D59="NT","NT",IF($H$72="NCT","NC",IF('P03'!$D59="NC","NC",IF($H$72="CT","C",'P03'!$D59))))</f>
        <v>NA</v>
      </c>
      <c r="K72" s="12" t="str">
        <f>IF('P04'!$D59="NT","NT",IF($H$72="NCT","NC",IF('P04'!$D59="NC","NC",IF($H$72="CT","C",'P04'!$D59))))</f>
        <v>NA</v>
      </c>
      <c r="L72" s="12" t="str">
        <f>IF('P05'!$D59="NT","NT",IF($H$72="NCT","NC",IF('P05'!$D59="NC","NC",IF($H$72="CT","C",'P05'!$D59))))</f>
        <v>NA</v>
      </c>
      <c r="M72" s="12" t="str">
        <f>IF('P06'!$D59="NT","NT",IF($H$72="NCT","NC",IF('P06'!$D59="NC","NC",IF($H$72="CT","C",'P06'!$D59))))</f>
        <v>NA</v>
      </c>
      <c r="N72" s="12" t="str">
        <f>IF('P07'!$D59="NT","NT",IF($H$72="NCT","NC",IF('P07'!$D59="NC","NC",IF($H$72="CT","C",'P07'!$D59))))</f>
        <v>NA</v>
      </c>
      <c r="O72" s="12" t="str">
        <f>IF('P08'!$D59="NT","NT",IF($H$72="NCT","NC",IF('P08'!$D59="NC","NC",IF($H$72="CT","C",'P08'!$D59))))</f>
        <v>NA</v>
      </c>
      <c r="P72" s="12" t="str">
        <f>IF('P09'!$D59="NT","NT",IF($H$72="NCT","NC",IF('P09'!$D59="NC","NC",IF($H$72="CT","C",'P09'!$D59))))</f>
        <v>NA</v>
      </c>
      <c r="Q72" s="12" t="str">
        <f>IF('P10'!$D59="NT","NT",IF($H$72="NCT","NC",IF('P10'!$D59="NC","NC",IF($H$72="CT","C",'P10'!$D59))))</f>
        <v>NA</v>
      </c>
      <c r="R72" s="12" t="str">
        <f>IF('P11'!$D59="NT","NT",IF($H$72="NCT","NC",IF('P11'!$D59="NC","NC",IF($H$72="CT","C",'P11'!$D59))))</f>
        <v>NA</v>
      </c>
      <c r="S72" s="12" t="str">
        <f>IF('P12'!$D59="NT","NT",IF($H$72="NCT","NC",IF('P12'!$D59="NC","NC",IF($H$72="CT","C",'P12'!$D59))))</f>
        <v>NA</v>
      </c>
      <c r="T72" s="12" t="str">
        <f>IF('P13'!$D59="NT","NT",IF($H$72="NCT","NC",IF('P13'!$D59="NC","NC",IF($H$72="CT","C",'P13'!$D59))))</f>
        <v>NA</v>
      </c>
      <c r="U72" s="12" t="str">
        <f>IF('P14'!$D59="NT","NT",IF($H$72="NCT","NC",IF('P14'!$D59="NC","NC",IF($H$72="CT","C",'P14'!$D59))))</f>
        <v>NA</v>
      </c>
      <c r="V72" s="12" t="str">
        <f>IF('P15'!$D59="NT","NT",IF($H$72="NCT","NC",IF('P15'!$D59="NC","NC",IF($H$72="CT","C",'P15'!$D59))))</f>
        <v>NA</v>
      </c>
      <c r="W72" s="12" t="str">
        <f>IF('P16'!$D59="NT","NT",IF($H$72="NCT","NC",IF('P16'!$D59="NC","NC",IF($H$72="CT","C",'P16'!$D59))))</f>
        <v>NA</v>
      </c>
      <c r="X72" s="12" t="e">
        <f>IF(#REF!="NT","NT",IF($H$72="NCT","NC",IF(#REF!="NC","NC",IF($H$72="CT","C",#REF!))))</f>
        <v>#REF!</v>
      </c>
      <c r="Y72" s="12" t="e">
        <f>IF(#REF!="NT","NT",IF($H$72="NCT","NC",IF(#REF!="NC","NC",IF($H$72="CT","C",#REF!))))</f>
        <v>#REF!</v>
      </c>
      <c r="Z72" s="12" t="e">
        <f>IF(#REF!="NT","NT",IF($H$72="NCT","NC",IF(#REF!="NC","NC",IF($H$72="CT","C",#REF!))))</f>
        <v>#REF!</v>
      </c>
      <c r="AA72" s="12" t="e">
        <f>IF(#REF!="NT","NT",IF($H$72="NCT","NC",IF(#REF!="NC","NC",IF($H$72="CT","C",#REF!))))</f>
        <v>#REF!</v>
      </c>
      <c r="AB72" s="39"/>
    </row>
    <row r="73" spans="1:28">
      <c r="A73" s="31"/>
      <c r="B73" s="29"/>
      <c r="C73" s="29"/>
      <c r="D73" s="30"/>
      <c r="E73" s="66">
        <f>SUM(E69:E72)</f>
        <v>15</v>
      </c>
      <c r="F73" s="77">
        <f>SUM(F69:F72)</f>
        <v>33</v>
      </c>
      <c r="G73" s="73">
        <f>SUM(G69:G72)</f>
        <v>16</v>
      </c>
      <c r="H73" s="29"/>
      <c r="I73" s="29"/>
      <c r="J73" s="29"/>
      <c r="K73" s="29"/>
      <c r="L73" s="29"/>
      <c r="M73" s="29"/>
      <c r="N73" s="29"/>
      <c r="O73" s="29"/>
      <c r="P73" s="29"/>
      <c r="Q73" s="29"/>
      <c r="R73" s="29"/>
      <c r="S73" s="29"/>
      <c r="T73" s="29"/>
      <c r="U73" s="29"/>
      <c r="V73" s="29"/>
      <c r="W73" s="29"/>
      <c r="X73" s="29"/>
      <c r="Y73" s="29"/>
      <c r="Z73" s="29"/>
      <c r="AA73" s="29"/>
      <c r="AB73" s="39"/>
    </row>
    <row r="74" spans="1:28" ht="45">
      <c r="A74" s="133" t="s">
        <v>30</v>
      </c>
      <c r="B74" s="34" t="s">
        <v>149</v>
      </c>
      <c r="C74" s="35" t="s">
        <v>150</v>
      </c>
      <c r="D74" s="34" t="str">
        <f t="shared" ref="D74:D87" si="23">IF(F74&gt;0,"NC",IF(E74&gt;0,"C",IF(G74&gt;0,"NA","NT")))</f>
        <v>NC</v>
      </c>
      <c r="E74" s="67">
        <f>COUNTIF(H74:AA74,"C")+COUNTIF(H74:AA74,"CT")</f>
        <v>8</v>
      </c>
      <c r="F74" s="70">
        <f>COUNTIF(H74:AA74,"NC")+COUNTIF(H74:AA74,"NCT")</f>
        <v>8</v>
      </c>
      <c r="G74" s="72">
        <f t="shared" ref="G74:G87" si="24">COUNTIF(H74:AA74,"NA")</f>
        <v>0</v>
      </c>
      <c r="H74" s="12" t="str">
        <f>'P01'!$D60</f>
        <v>NC</v>
      </c>
      <c r="I74" s="12" t="str">
        <f>IF('P02'!$D60="NT","NT",IF($H$74="NCT","NC",IF('P02'!$D60="NC","NC",IF($H$74="CT","C",'P02'!$D60))))</f>
        <v>C</v>
      </c>
      <c r="J74" s="12" t="str">
        <f>IF('P03'!$D60="NT","NT",IF($H$74="NCT","NC",IF('P03'!$D60="NC","NC",IF($H$74="CT","C",'P03'!$D60))))</f>
        <v>C</v>
      </c>
      <c r="K74" s="12" t="str">
        <f>IF('P04'!$D60="NT","NT",IF($H$74="NCT","NC",IF('P04'!$D60="NC","NC",IF($H$74="CT","C",'P04'!$D60))))</f>
        <v>NC</v>
      </c>
      <c r="L74" s="12" t="str">
        <f>IF('P05'!$D60="NT","NT",IF($H$74="NCT","NC",IF('P05'!$D60="NC","NC",IF($H$74="CT","C",'P05'!$D60))))</f>
        <v>C</v>
      </c>
      <c r="M74" s="12" t="str">
        <f>IF('P06'!$D60="NT","NT",IF($H$74="NCT","NC",IF('P06'!$D60="NC","NC",IF($H$74="CT","C",'P06'!$D60))))</f>
        <v>C</v>
      </c>
      <c r="N74" s="12" t="str">
        <f>IF('P07'!$D60="NT","NT",IF($H$74="NCT","NC",IF('P07'!$D60="NC","NC",IF($H$74="CT","C",'P07'!$D60))))</f>
        <v>C</v>
      </c>
      <c r="O74" s="12" t="str">
        <f>IF('P08'!$D60="NT","NT",IF($H$74="NCT","NC",IF('P08'!$D60="NC","NC",IF($H$74="CT","C",'P08'!$D60))))</f>
        <v>NC</v>
      </c>
      <c r="P74" s="12" t="str">
        <f>IF('P09'!$D60="NT","NT",IF($H$74="NCT","NC",IF('P09'!$D60="NC","NC",IF($H$74="CT","C",'P09'!$D60))))</f>
        <v>NC</v>
      </c>
      <c r="Q74" s="12" t="str">
        <f>IF('P10'!$D60="NT","NT",IF($H$74="NCT","NC",IF('P10'!$D60="NC","NC",IF($H$74="CT","C",'P10'!$D60))))</f>
        <v>NC</v>
      </c>
      <c r="R74" s="12" t="str">
        <f>IF('P11'!$D60="NT","NT",IF($H$74="NCT","NC",IF('P11'!$D60="NC","NC",IF($H$74="CT","C",'P11'!$D60))))</f>
        <v>NC</v>
      </c>
      <c r="S74" s="12" t="str">
        <f>IF('P12'!$D60="NT","NT",IF($H$74="NCT","NC",IF('P12'!$D60="NC","NC",IF($H$74="CT","C",'P12'!$D60))))</f>
        <v>NC</v>
      </c>
      <c r="T74" s="12" t="str">
        <f>IF('P13'!$D60="NT","NT",IF($H$74="NCT","NC",IF('P13'!$D60="NC","NC",IF($H$74="CT","C",'P13'!$D60))))</f>
        <v>C</v>
      </c>
      <c r="U74" s="12" t="str">
        <f>IF('P14'!$D60="NT","NT",IF($H$74="NCT","NC",IF('P14'!$D60="NC","NC",IF($H$74="CT","C",'P14'!$D60))))</f>
        <v>NC</v>
      </c>
      <c r="V74" s="12" t="str">
        <f>IF('P15'!$D60="NT","NT",IF($H$74="NCT","NC",IF('P15'!$D60="NC","NC",IF($H$74="CT","C",'P15'!$D60))))</f>
        <v>C</v>
      </c>
      <c r="W74" s="12" t="str">
        <f>IF('P16'!$D60="NT","NT",IF($H$74="NCT","NC",IF('P16'!$D60="NC","NC",IF($H$74="CT","C",'P16'!$D60))))</f>
        <v>C</v>
      </c>
      <c r="X74" s="12" t="e">
        <f>IF(#REF!="NT","NT",IF($H$74="NCT","NC",IF(#REF!="NC","NC",IF($H$74="CT","C",#REF!))))</f>
        <v>#REF!</v>
      </c>
      <c r="Y74" s="12" t="e">
        <f>IF(#REF!="NT","NT",IF($H$74="NCT","NC",IF(#REF!="NC","NC",IF($H$74="CT","C",#REF!))))</f>
        <v>#REF!</v>
      </c>
      <c r="Z74" s="12" t="e">
        <f>IF(#REF!="NT","NT",IF($H$74="NCT","NC",IF(#REF!="NC","NC",IF($H$74="CT","C",#REF!))))</f>
        <v>#REF!</v>
      </c>
      <c r="AA74" s="12" t="e">
        <f>IF(#REF!="NT","NT",IF($H$74="NCT","NC",IF(#REF!="NC","NC",IF($H$74="CT","C",#REF!))))</f>
        <v>#REF!</v>
      </c>
      <c r="AB74" s="39"/>
    </row>
    <row r="75" spans="1:28" ht="45">
      <c r="A75" s="134"/>
      <c r="B75" s="34" t="s">
        <v>151</v>
      </c>
      <c r="C75" s="35" t="s">
        <v>267</v>
      </c>
      <c r="D75" s="34" t="str">
        <f t="shared" si="23"/>
        <v>C</v>
      </c>
      <c r="E75" s="67">
        <f t="shared" ref="E75:E87" si="25">COUNTIF(H75:AA75,"C")+COUNTIF(H75:AA75,"CT")</f>
        <v>16</v>
      </c>
      <c r="F75" s="70">
        <f t="shared" ref="F75:F87" si="26">COUNTIF(H75:AA75,"NC")+COUNTIF(H75:AA75,"NCT")</f>
        <v>0</v>
      </c>
      <c r="G75" s="72">
        <f t="shared" si="24"/>
        <v>0</v>
      </c>
      <c r="H75" s="12" t="str">
        <f>'P01'!$D61</f>
        <v>C</v>
      </c>
      <c r="I75" s="12" t="str">
        <f>IF('P02'!$D61="NT","NT",IF($H$75="NCT","NC",IF('P02'!$D61="NC","NC",IF($H$75="CT","C",'P02'!$D61))))</f>
        <v>C</v>
      </c>
      <c r="J75" s="12" t="str">
        <f>IF('P03'!$D61="NT","NT",IF($H$75="NCT","NC",IF('P03'!$D61="NC","NC",IF($H$75="CT","C",'P03'!$D61))))</f>
        <v>C</v>
      </c>
      <c r="K75" s="12" t="str">
        <f>IF('P04'!$D61="NT","NT",IF($H$75="NCT","NC",IF('P04'!$D61="NC","NC",IF($H$75="CT","C",'P04'!$D61))))</f>
        <v>C</v>
      </c>
      <c r="L75" s="12" t="str">
        <f>IF('P05'!$D61="NT","NT",IF($H$75="NCT","NC",IF('P05'!$D61="NC","NC",IF($H$75="CT","C",'P05'!$D61))))</f>
        <v>C</v>
      </c>
      <c r="M75" s="12" t="str">
        <f>IF('P06'!$D61="NT","NT",IF($H$75="NCT","NC",IF('P06'!$D61="NC","NC",IF($H$75="CT","C",'P06'!$D61))))</f>
        <v>C</v>
      </c>
      <c r="N75" s="12" t="str">
        <f>IF('P07'!$D61="NT","NT",IF($H$75="NCT","NC",IF('P07'!$D61="NC","NC",IF($H$75="CT","C",'P07'!$D61))))</f>
        <v>C</v>
      </c>
      <c r="O75" s="12" t="str">
        <f>IF('P08'!$D61="NT","NT",IF($H$75="NCT","NC",IF('P08'!$D61="NC","NC",IF($H$75="CT","C",'P08'!$D61))))</f>
        <v>C</v>
      </c>
      <c r="P75" s="12" t="str">
        <f>IF('P09'!$D61="NT","NT",IF($H$75="NCT","NC",IF('P09'!$D61="NC","NC",IF($H$75="CT","C",'P09'!$D61))))</f>
        <v>C</v>
      </c>
      <c r="Q75" s="12" t="str">
        <f>IF('P10'!$D61="NT","NT",IF($H$75="NCT","NC",IF('P10'!$D61="NC","NC",IF($H$75="CT","C",'P10'!$D61))))</f>
        <v>C</v>
      </c>
      <c r="R75" s="12" t="str">
        <f>IF('P11'!$D61="NT","NT",IF($H$75="NCT","NC",IF('P11'!$D61="NC","NC",IF($H$75="CT","C",'P11'!$D61))))</f>
        <v>C</v>
      </c>
      <c r="S75" s="12" t="str">
        <f>IF('P12'!$D61="NT","NT",IF($H$75="NCT","NC",IF('P12'!$D61="NC","NC",IF($H$75="CT","C",'P12'!$D61))))</f>
        <v>C</v>
      </c>
      <c r="T75" s="12" t="str">
        <f>IF('P13'!$D61="NT","NT",IF($H$75="NCT","NC",IF('P13'!$D61="NC","NC",IF($H$75="CT","C",'P13'!$D61))))</f>
        <v>C</v>
      </c>
      <c r="U75" s="12" t="str">
        <f>IF('P14'!$D61="NT","NT",IF($H$75="NCT","NC",IF('P14'!$D61="NC","NC",IF($H$75="CT","C",'P14'!$D61))))</f>
        <v>C</v>
      </c>
      <c r="V75" s="12" t="str">
        <f>IF('P15'!$D61="NT","NT",IF($H$75="NCT","NC",IF('P15'!$D61="NC","NC",IF($H$75="CT","C",'P15'!$D61))))</f>
        <v>C</v>
      </c>
      <c r="W75" s="12" t="str">
        <f>IF('P16'!$D61="NT","NT",IF($H$75="NCT","NC",IF('P16'!$D61="NC","NC",IF($H$75="CT","C",'P16'!$D61))))</f>
        <v>C</v>
      </c>
      <c r="X75" s="12" t="e">
        <f>IF(#REF!="NT","NT",IF($H$75="NCT","NC",IF(#REF!="NC","NC",IF($H$75="CT","C",#REF!))))</f>
        <v>#REF!</v>
      </c>
      <c r="Y75" s="12" t="e">
        <f>IF(#REF!="NT","NT",IF($H$75="NCT","NC",IF(#REF!="NC","NC",IF($H$75="CT","C",#REF!))))</f>
        <v>#REF!</v>
      </c>
      <c r="Z75" s="12" t="e">
        <f>IF(#REF!="NT","NT",IF($H$75="NCT","NC",IF(#REF!="NC","NC",IF($H$75="CT","C",#REF!))))</f>
        <v>#REF!</v>
      </c>
      <c r="AA75" s="12" t="e">
        <f>IF(#REF!="NT","NT",IF($H$75="NCT","NC",IF(#REF!="NC","NC",IF($H$75="CT","C",#REF!))))</f>
        <v>#REF!</v>
      </c>
      <c r="AB75" s="39"/>
    </row>
    <row r="76" spans="1:28" ht="45">
      <c r="A76" s="134"/>
      <c r="B76" s="34" t="s">
        <v>152</v>
      </c>
      <c r="C76" s="35" t="s">
        <v>153</v>
      </c>
      <c r="D76" s="34" t="str">
        <f t="shared" si="23"/>
        <v>NC</v>
      </c>
      <c r="E76" s="67">
        <f t="shared" si="25"/>
        <v>0</v>
      </c>
      <c r="F76" s="70">
        <f t="shared" si="26"/>
        <v>16</v>
      </c>
      <c r="G76" s="72">
        <f t="shared" si="24"/>
        <v>0</v>
      </c>
      <c r="H76" s="12" t="str">
        <f>'P01'!$D62</f>
        <v>NCT</v>
      </c>
      <c r="I76" s="12" t="str">
        <f>IF('P02'!$D62="NT","NT",IF($H$76="NCT","NC",IF('P02'!$D62="NC","NC",IF($H$76="CT","C",'P02'!$D62))))</f>
        <v>NC</v>
      </c>
      <c r="J76" s="12" t="str">
        <f>IF('P03'!$D62="NT","NT",IF($H$76="NCT","NC",IF('P03'!$D62="NC","NC",IF($H$76="CT","C",'P03'!$D62))))</f>
        <v>NC</v>
      </c>
      <c r="K76" s="12" t="str">
        <f>IF('P04'!$D62="NT","NT",IF($H$76="NCT","NC",IF('P04'!$D62="NC","NC",IF($H$76="CT","C",'P04'!$D62))))</f>
        <v>NC</v>
      </c>
      <c r="L76" s="12" t="str">
        <f>IF('P05'!$D62="NT","NT",IF($H$76="NCT","NC",IF('P05'!$D62="NC","NC",IF($H$76="CT","C",'P05'!$D62))))</f>
        <v>NC</v>
      </c>
      <c r="M76" s="12" t="str">
        <f>IF('P06'!$D62="NT","NT",IF($H$76="NCT","NC",IF('P06'!$D62="NC","NC",IF($H$76="CT","C",'P06'!$D62))))</f>
        <v>NC</v>
      </c>
      <c r="N76" s="12" t="str">
        <f>IF('P07'!$D62="NT","NT",IF($H$76="NCT","NC",IF('P07'!$D62="NC","NC",IF($H$76="CT","C",'P07'!$D62))))</f>
        <v>NC</v>
      </c>
      <c r="O76" s="12" t="str">
        <f>IF('P08'!$D62="NT","NT",IF($H$76="NCT","NC",IF('P08'!$D62="NC","NC",IF($H$76="CT","C",'P08'!$D62))))</f>
        <v>NC</v>
      </c>
      <c r="P76" s="12" t="str">
        <f>IF('P09'!$D62="NT","NT",IF($H$76="NCT","NC",IF('P09'!$D62="NC","NC",IF($H$76="CT","C",'P09'!$D62))))</f>
        <v>NC</v>
      </c>
      <c r="Q76" s="12" t="str">
        <f>IF('P10'!$D62="NT","NT",IF($H$76="NCT","NC",IF('P10'!$D62="NC","NC",IF($H$76="CT","C",'P10'!$D62))))</f>
        <v>NC</v>
      </c>
      <c r="R76" s="12" t="str">
        <f>IF('P11'!$D62="NT","NT",IF($H$76="NCT","NC",IF('P11'!$D62="NC","NC",IF($H$76="CT","C",'P11'!$D62))))</f>
        <v>NC</v>
      </c>
      <c r="S76" s="12" t="str">
        <f>IF('P12'!$D62="NT","NT",IF($H$76="NCT","NC",IF('P12'!$D62="NC","NC",IF($H$76="CT","C",'P12'!$D62))))</f>
        <v>NC</v>
      </c>
      <c r="T76" s="12" t="str">
        <f>IF('P13'!$D62="NT","NT",IF($H$76="NCT","NC",IF('P13'!$D62="NC","NC",IF($H$76="CT","C",'P13'!$D62))))</f>
        <v>NC</v>
      </c>
      <c r="U76" s="12" t="str">
        <f>IF('P14'!$D62="NT","NT",IF($H$76="NCT","NC",IF('P14'!$D62="NC","NC",IF($H$76="CT","C",'P14'!$D62))))</f>
        <v>NC</v>
      </c>
      <c r="V76" s="12" t="str">
        <f>IF('P15'!$D62="NT","NT",IF($H$76="NCT","NC",IF('P15'!$D62="NC","NC",IF($H$76="CT","C",'P15'!$D62))))</f>
        <v>NC</v>
      </c>
      <c r="W76" s="12" t="str">
        <f>IF('P16'!$D62="NT","NT",IF($H$76="NCT","NC",IF('P16'!$D62="NC","NC",IF($H$76="CT","C",'P16'!$D62))))</f>
        <v>NC</v>
      </c>
      <c r="X76" s="12" t="e">
        <f>IF(#REF!="NT","NT",IF($H$76="NCT","NC",IF(#REF!="NC","NC",IF($H$76="CT","C",#REF!))))</f>
        <v>#REF!</v>
      </c>
      <c r="Y76" s="12" t="e">
        <f>IF(#REF!="NT","NT",IF($H$76="NCT","NC",IF(#REF!="NC","NC",IF($H$76="CT","C",#REF!))))</f>
        <v>#REF!</v>
      </c>
      <c r="Z76" s="12" t="e">
        <f>IF(#REF!="NT","NT",IF($H$76="NCT","NC",IF(#REF!="NC","NC",IF($H$76="CT","C",#REF!))))</f>
        <v>#REF!</v>
      </c>
      <c r="AA76" s="12" t="e">
        <f>IF(#REF!="NT","NT",IF($H$76="NCT","NC",IF(#REF!="NC","NC",IF($H$76="CT","C",#REF!))))</f>
        <v>#REF!</v>
      </c>
      <c r="AB76" s="39"/>
    </row>
    <row r="77" spans="1:28" ht="45">
      <c r="A77" s="134"/>
      <c r="B77" s="34" t="s">
        <v>154</v>
      </c>
      <c r="C77" s="35" t="s">
        <v>155</v>
      </c>
      <c r="D77" s="34" t="str">
        <f t="shared" si="23"/>
        <v>C</v>
      </c>
      <c r="E77" s="67">
        <f t="shared" si="25"/>
        <v>16</v>
      </c>
      <c r="F77" s="70">
        <f t="shared" si="26"/>
        <v>0</v>
      </c>
      <c r="G77" s="72">
        <f t="shared" si="24"/>
        <v>0</v>
      </c>
      <c r="H77" s="12" t="str">
        <f>'P01'!$D63</f>
        <v>C</v>
      </c>
      <c r="I77" s="12" t="str">
        <f>IF('P02'!$D63="NT","NT",IF($H$77="NCT","NC",IF('P02'!$D63="NC","NC",IF($H$77="CT","C",'P02'!$D63))))</f>
        <v>C</v>
      </c>
      <c r="J77" s="12" t="str">
        <f>IF('P03'!$D63="NT","NT",IF($H$77="NCT","NC",IF('P03'!$D63="NC","NC",IF($H$77="CT","C",'P03'!$D63))))</f>
        <v>C</v>
      </c>
      <c r="K77" s="12" t="str">
        <f>IF('P04'!$D63="NT","NT",IF($H$77="NCT","NC",IF('P04'!$D63="NC","NC",IF($H$77="CT","C",'P04'!$D63))))</f>
        <v>C</v>
      </c>
      <c r="L77" s="12" t="str">
        <f>IF('P05'!$D63="NT","NT",IF($H$77="NCT","NC",IF('P05'!$D63="NC","NC",IF($H$77="CT","C",'P05'!$D63))))</f>
        <v>C</v>
      </c>
      <c r="M77" s="12" t="str">
        <f>IF('P06'!$D63="NT","NT",IF($H$77="NCT","NC",IF('P06'!$D63="NC","NC",IF($H$77="CT","C",'P06'!$D63))))</f>
        <v>C</v>
      </c>
      <c r="N77" s="12" t="str">
        <f>IF('P07'!$D63="NT","NT",IF($H$77="NCT","NC",IF('P07'!$D63="NC","NC",IF($H$77="CT","C",'P07'!$D63))))</f>
        <v>C</v>
      </c>
      <c r="O77" s="12" t="str">
        <f>IF('P08'!$D63="NT","NT",IF($H$77="NCT","NC",IF('P08'!$D63="NC","NC",IF($H$77="CT","C",'P08'!$D63))))</f>
        <v>C</v>
      </c>
      <c r="P77" s="12" t="str">
        <f>IF('P09'!$D63="NT","NT",IF($H$77="NCT","NC",IF('P09'!$D63="NC","NC",IF($H$77="CT","C",'P09'!$D63))))</f>
        <v>C</v>
      </c>
      <c r="Q77" s="12" t="str">
        <f>IF('P10'!$D63="NT","NT",IF($H$77="NCT","NC",IF('P10'!$D63="NC","NC",IF($H$77="CT","C",'P10'!$D63))))</f>
        <v>C</v>
      </c>
      <c r="R77" s="12" t="str">
        <f>IF('P11'!$D63="NT","NT",IF($H$77="NCT","NC",IF('P11'!$D63="NC","NC",IF($H$77="CT","C",'P11'!$D63))))</f>
        <v>C</v>
      </c>
      <c r="S77" s="12" t="str">
        <f>IF('P12'!$D63="NT","NT",IF($H$77="NCT","NC",IF('P12'!$D63="NC","NC",IF($H$77="CT","C",'P12'!$D63))))</f>
        <v>C</v>
      </c>
      <c r="T77" s="12" t="str">
        <f>IF('P13'!$D63="NT","NT",IF($H$77="NCT","NC",IF('P13'!$D63="NC","NC",IF($H$77="CT","C",'P13'!$D63))))</f>
        <v>C</v>
      </c>
      <c r="U77" s="12" t="str">
        <f>IF('P14'!$D63="NT","NT",IF($H$77="NCT","NC",IF('P14'!$D63="NC","NC",IF($H$77="CT","C",'P14'!$D63))))</f>
        <v>C</v>
      </c>
      <c r="V77" s="12" t="str">
        <f>IF('P15'!$D63="NT","NT",IF($H$77="NCT","NC",IF('P15'!$D63="NC","NC",IF($H$77="CT","C",'P15'!$D63))))</f>
        <v>C</v>
      </c>
      <c r="W77" s="12" t="str">
        <f>IF('P16'!$D63="NT","NT",IF($H$77="NCT","NC",IF('P16'!$D63="NC","NC",IF($H$77="CT","C",'P16'!$D63))))</f>
        <v>C</v>
      </c>
      <c r="X77" s="12" t="e">
        <f>IF(#REF!="NT","NT",IF($H$77="NCT","NC",IF(#REF!="NC","NC",IF($H$77="CT","C",#REF!))))</f>
        <v>#REF!</v>
      </c>
      <c r="Y77" s="12" t="e">
        <f>IF(#REF!="NT","NT",IF($H$77="NCT","NC",IF(#REF!="NC","NC",IF($H$77="CT","C",#REF!))))</f>
        <v>#REF!</v>
      </c>
      <c r="Z77" s="12" t="e">
        <f>IF(#REF!="NT","NT",IF($H$77="NCT","NC",IF(#REF!="NC","NC",IF($H$77="CT","C",#REF!))))</f>
        <v>#REF!</v>
      </c>
      <c r="AA77" s="12" t="e">
        <f>IF(#REF!="NT","NT",IF($H$77="NCT","NC",IF(#REF!="NC","NC",IF($H$77="CT","C",#REF!))))</f>
        <v>#REF!</v>
      </c>
      <c r="AB77" s="39"/>
    </row>
    <row r="78" spans="1:28" ht="45">
      <c r="A78" s="134"/>
      <c r="B78" s="34" t="s">
        <v>156</v>
      </c>
      <c r="C78" s="35" t="s">
        <v>157</v>
      </c>
      <c r="D78" s="34" t="str">
        <f t="shared" si="23"/>
        <v>NC</v>
      </c>
      <c r="E78" s="67">
        <f t="shared" si="25"/>
        <v>13</v>
      </c>
      <c r="F78" s="70">
        <f t="shared" si="26"/>
        <v>3</v>
      </c>
      <c r="G78" s="72">
        <f t="shared" si="24"/>
        <v>0</v>
      </c>
      <c r="H78" s="12" t="str">
        <f>'P01'!$D64</f>
        <v>NC</v>
      </c>
      <c r="I78" s="12" t="str">
        <f>IF('P02'!$D64="NT","NT",IF($H$78="NCT","NC",IF('P02'!$D64="NC","NC",IF($H$78="CT","C",'P02'!$D64))))</f>
        <v>C</v>
      </c>
      <c r="J78" s="12" t="str">
        <f>IF('P03'!$D64="NT","NT",IF($H$78="NCT","NC",IF('P03'!$D64="NC","NC",IF($H$78="CT","C",'P03'!$D64))))</f>
        <v>C</v>
      </c>
      <c r="K78" s="12" t="str">
        <f>IF('P04'!$D64="NT","NT",IF($H$78="NCT","NC",IF('P04'!$D64="NC","NC",IF($H$78="CT","C",'P04'!$D64))))</f>
        <v>C</v>
      </c>
      <c r="L78" s="12" t="str">
        <f>IF('P05'!$D64="NT","NT",IF($H$78="NCT","NC",IF('P05'!$D64="NC","NC",IF($H$78="CT","C",'P05'!$D64))))</f>
        <v>C</v>
      </c>
      <c r="M78" s="12" t="str">
        <f>IF('P06'!$D64="NT","NT",IF($H$78="NCT","NC",IF('P06'!$D64="NC","NC",IF($H$78="CT","C",'P06'!$D64))))</f>
        <v>C</v>
      </c>
      <c r="N78" s="12" t="str">
        <f>IF('P07'!$D64="NT","NT",IF($H$78="NCT","NC",IF('P07'!$D64="NC","NC",IF($H$78="CT","C",'P07'!$D64))))</f>
        <v>C</v>
      </c>
      <c r="O78" s="12" t="str">
        <f>IF('P08'!$D64="NT","NT",IF($H$78="NCT","NC",IF('P08'!$D64="NC","NC",IF($H$78="CT","C",'P08'!$D64))))</f>
        <v>NC</v>
      </c>
      <c r="P78" s="12" t="str">
        <f>IF('P09'!$D64="NT","NT",IF($H$78="NCT","NC",IF('P09'!$D64="NC","NC",IF($H$78="CT","C",'P09'!$D64))))</f>
        <v>C</v>
      </c>
      <c r="Q78" s="12" t="str">
        <f>IF('P10'!$D64="NT","NT",IF($H$78="NCT","NC",IF('P10'!$D64="NC","NC",IF($H$78="CT","C",'P10'!$D64))))</f>
        <v>C</v>
      </c>
      <c r="R78" s="12" t="str">
        <f>IF('P11'!$D64="NT","NT",IF($H$78="NCT","NC",IF('P11'!$D64="NC","NC",IF($H$78="CT","C",'P11'!$D64))))</f>
        <v>C</v>
      </c>
      <c r="S78" s="12" t="str">
        <f>IF('P12'!$D64="NT","NT",IF($H$78="NCT","NC",IF('P12'!$D64="NC","NC",IF($H$78="CT","C",'P12'!$D64))))</f>
        <v>C</v>
      </c>
      <c r="T78" s="12" t="str">
        <f>IF('P13'!$D64="NT","NT",IF($H$78="NCT","NC",IF('P13'!$D64="NC","NC",IF($H$78="CT","C",'P13'!$D64))))</f>
        <v>C</v>
      </c>
      <c r="U78" s="12" t="str">
        <f>IF('P14'!$D64="NT","NT",IF($H$78="NCT","NC",IF('P14'!$D64="NC","NC",IF($H$78="CT","C",'P14'!$D64))))</f>
        <v>C</v>
      </c>
      <c r="V78" s="12" t="str">
        <f>IF('P15'!$D64="NT","NT",IF($H$78="NCT","NC",IF('P15'!$D64="NC","NC",IF($H$78="CT","C",'P15'!$D64))))</f>
        <v>C</v>
      </c>
      <c r="W78" s="12" t="str">
        <f>IF('P16'!$D64="NT","NT",IF($H$78="NCT","NC",IF('P16'!$D64="NC","NC",IF($H$78="CT","C",'P16'!$D64))))</f>
        <v>NC</v>
      </c>
      <c r="X78" s="12" t="e">
        <f>IF(#REF!="NT","NT",IF($H$78="NCT","NC",IF(#REF!="NC","NC",IF($H$78="CT","C",#REF!))))</f>
        <v>#REF!</v>
      </c>
      <c r="Y78" s="12" t="e">
        <f>IF(#REF!="NT","NT",IF($H$78="NCT","NC",IF(#REF!="NC","NC",IF($H$78="CT","C",#REF!))))</f>
        <v>#REF!</v>
      </c>
      <c r="Z78" s="12" t="e">
        <f>IF(#REF!="NT","NT",IF($H$78="NCT","NC",IF(#REF!="NC","NC",IF($H$78="CT","C",#REF!))))</f>
        <v>#REF!</v>
      </c>
      <c r="AA78" s="12" t="e">
        <f>IF(#REF!="NT","NT",IF($H$78="NCT","NC",IF(#REF!="NC","NC",IF($H$78="CT","C",#REF!))))</f>
        <v>#REF!</v>
      </c>
      <c r="AB78" s="39"/>
    </row>
    <row r="79" spans="1:28" ht="45">
      <c r="A79" s="134"/>
      <c r="B79" s="34" t="s">
        <v>158</v>
      </c>
      <c r="C79" s="35" t="s">
        <v>159</v>
      </c>
      <c r="D79" s="34" t="str">
        <f t="shared" si="23"/>
        <v>C</v>
      </c>
      <c r="E79" s="67">
        <f t="shared" si="25"/>
        <v>7</v>
      </c>
      <c r="F79" s="70">
        <f t="shared" si="26"/>
        <v>0</v>
      </c>
      <c r="G79" s="72">
        <f t="shared" si="24"/>
        <v>9</v>
      </c>
      <c r="H79" s="12" t="str">
        <f>'P01'!$D65</f>
        <v>NA</v>
      </c>
      <c r="I79" s="12" t="str">
        <f>IF('P02'!$D65="NT","NT",IF($H$79="NCT","NC",IF('P02'!$D65="NC","NC",IF($H$79="CT","C",'P02'!$D65))))</f>
        <v>C</v>
      </c>
      <c r="J79" s="12" t="str">
        <f>IF('P03'!$D65="NT","NT",IF($H$79="NCT","NC",IF('P03'!$D65="NC","NC",IF($H$79="CT","C",'P03'!$D65))))</f>
        <v>NA</v>
      </c>
      <c r="K79" s="12" t="str">
        <f>IF('P04'!$D65="NT","NT",IF($H$79="NCT","NC",IF('P04'!$D65="NC","NC",IF($H$79="CT","C",'P04'!$D65))))</f>
        <v>NA</v>
      </c>
      <c r="L79" s="12" t="str">
        <f>IF('P05'!$D65="NT","NT",IF($H$79="NCT","NC",IF('P05'!$D65="NC","NC",IF($H$79="CT","C",'P05'!$D65))))</f>
        <v>C</v>
      </c>
      <c r="M79" s="12" t="str">
        <f>IF('P06'!$D65="NT","NT",IF($H$79="NCT","NC",IF('P06'!$D65="NC","NC",IF($H$79="CT","C",'P06'!$D65))))</f>
        <v>NA</v>
      </c>
      <c r="N79" s="12" t="str">
        <f>IF('P07'!$D65="NT","NT",IF($H$79="NCT","NC",IF('P07'!$D65="NC","NC",IF($H$79="CT","C",'P07'!$D65))))</f>
        <v>C</v>
      </c>
      <c r="O79" s="12" t="str">
        <f>IF('P08'!$D65="NT","NT",IF($H$79="NCT","NC",IF('P08'!$D65="NC","NC",IF($H$79="CT","C",'P08'!$D65))))</f>
        <v>NA</v>
      </c>
      <c r="P79" s="12" t="str">
        <f>IF('P09'!$D65="NT","NT",IF($H$79="NCT","NC",IF('P09'!$D65="NC","NC",IF($H$79="CT","C",'P09'!$D65))))</f>
        <v>NA</v>
      </c>
      <c r="Q79" s="12" t="str">
        <f>IF('P10'!$D65="NT","NT",IF($H$79="NCT","NC",IF('P10'!$D65="NC","NC",IF($H$79="CT","C",'P10'!$D65))))</f>
        <v>NA</v>
      </c>
      <c r="R79" s="12" t="str">
        <f>IF('P11'!$D65="NT","NT",IF($H$79="NCT","NC",IF('P11'!$D65="NC","NC",IF($H$79="CT","C",'P11'!$D65))))</f>
        <v>C</v>
      </c>
      <c r="S79" s="12" t="str">
        <f>IF('P12'!$D65="NT","NT",IF($H$79="NCT","NC",IF('P12'!$D65="NC","NC",IF($H$79="CT","C",'P12'!$D65))))</f>
        <v>NA</v>
      </c>
      <c r="T79" s="12" t="str">
        <f>IF('P13'!$D65="NT","NT",IF($H$79="NCT","NC",IF('P13'!$D65="NC","NC",IF($H$79="CT","C",'P13'!$D65))))</f>
        <v>C</v>
      </c>
      <c r="U79" s="12" t="str">
        <f>IF('P14'!$D65="NT","NT",IF($H$79="NCT","NC",IF('P14'!$D65="NC","NC",IF($H$79="CT","C",'P14'!$D65))))</f>
        <v>C</v>
      </c>
      <c r="V79" s="12" t="str">
        <f>IF('P15'!$D65="NT","NT",IF($H$79="NCT","NC",IF('P15'!$D65="NC","NC",IF($H$79="CT","C",'P15'!$D65))))</f>
        <v>C</v>
      </c>
      <c r="W79" s="12" t="str">
        <f>IF('P16'!$D65="NT","NT",IF($H$79="NCT","NC",IF('P16'!$D65="NC","NC",IF($H$79="CT","C",'P16'!$D65))))</f>
        <v>NA</v>
      </c>
      <c r="X79" s="12" t="e">
        <f>IF(#REF!="NT","NT",IF($H$79="NCT","NC",IF(#REF!="NC","NC",IF($H$79="CT","C",#REF!))))</f>
        <v>#REF!</v>
      </c>
      <c r="Y79" s="12" t="e">
        <f>IF(#REF!="NT","NT",IF($H$79="NCT","NC",IF(#REF!="NC","NC",IF($H$79="CT","C",#REF!))))</f>
        <v>#REF!</v>
      </c>
      <c r="Z79" s="12" t="e">
        <f>IF(#REF!="NT","NT",IF($H$79="NCT","NC",IF(#REF!="NC","NC",IF($H$79="CT","C",#REF!))))</f>
        <v>#REF!</v>
      </c>
      <c r="AA79" s="12" t="e">
        <f>IF(#REF!="NT","NT",IF($H$79="NCT","NC",IF(#REF!="NC","NC",IF($H$79="CT","C",#REF!))))</f>
        <v>#REF!</v>
      </c>
      <c r="AB79" s="39"/>
    </row>
    <row r="80" spans="1:28" ht="45">
      <c r="A80" s="134"/>
      <c r="B80" s="34" t="s">
        <v>160</v>
      </c>
      <c r="C80" s="35" t="s">
        <v>161</v>
      </c>
      <c r="D80" s="34" t="str">
        <f t="shared" si="23"/>
        <v>NC</v>
      </c>
      <c r="E80" s="67">
        <f t="shared" si="25"/>
        <v>0</v>
      </c>
      <c r="F80" s="70">
        <f t="shared" si="26"/>
        <v>16</v>
      </c>
      <c r="G80" s="72">
        <f t="shared" si="24"/>
        <v>0</v>
      </c>
      <c r="H80" s="12" t="str">
        <f>'P01'!$D66</f>
        <v>NCT</v>
      </c>
      <c r="I80" s="12" t="str">
        <f>IF('P02'!$D66="NT","NT",IF($H$80="NCT","NC",IF('P02'!$D66="NC","NC",IF($H$80="CT","C",'P02'!$D66))))</f>
        <v>NC</v>
      </c>
      <c r="J80" s="12" t="str">
        <f>IF('P03'!$D66="NT","NT",IF($H$80="NCT","NC",IF('P03'!$D66="NC","NC",IF($H$80="CT","C",'P03'!$D66))))</f>
        <v>NC</v>
      </c>
      <c r="K80" s="12" t="str">
        <f>IF('P04'!$D66="NT","NT",IF($H$80="NCT","NC",IF('P04'!$D66="NC","NC",IF($H$80="CT","C",'P04'!$D66))))</f>
        <v>NC</v>
      </c>
      <c r="L80" s="12" t="str">
        <f>IF('P05'!$D66="NT","NT",IF($H$80="NCT","NC",IF('P05'!$D66="NC","NC",IF($H$80="CT","C",'P05'!$D66))))</f>
        <v>NC</v>
      </c>
      <c r="M80" s="12" t="str">
        <f>IF('P06'!$D66="NT","NT",IF($H$80="NCT","NC",IF('P06'!$D66="NC","NC",IF($H$80="CT","C",'P06'!$D66))))</f>
        <v>NC</v>
      </c>
      <c r="N80" s="12" t="str">
        <f>IF('P07'!$D66="NT","NT",IF($H$80="NCT","NC",IF('P07'!$D66="NC","NC",IF($H$80="CT","C",'P07'!$D66))))</f>
        <v>NC</v>
      </c>
      <c r="O80" s="12" t="str">
        <f>IF('P08'!$D66="NT","NT",IF($H$80="NCT","NC",IF('P08'!$D66="NC","NC",IF($H$80="CT","C",'P08'!$D66))))</f>
        <v>NC</v>
      </c>
      <c r="P80" s="12" t="str">
        <f>IF('P09'!$D66="NT","NT",IF($H$80="NCT","NC",IF('P09'!$D66="NC","NC",IF($H$80="CT","C",'P09'!$D66))))</f>
        <v>NC</v>
      </c>
      <c r="Q80" s="12" t="str">
        <f>IF('P10'!$D66="NT","NT",IF($H$80="NCT","NC",IF('P10'!$D66="NC","NC",IF($H$80="CT","C",'P10'!$D66))))</f>
        <v>NC</v>
      </c>
      <c r="R80" s="12" t="str">
        <f>IF('P11'!$D66="NT","NT",IF($H$80="NCT","NC",IF('P11'!$D66="NC","NC",IF($H$80="CT","C",'P11'!$D66))))</f>
        <v>NC</v>
      </c>
      <c r="S80" s="12" t="str">
        <f>IF('P12'!$D66="NT","NT",IF($H$80="NCT","NC",IF('P12'!$D66="NC","NC",IF($H$80="CT","C",'P12'!$D66))))</f>
        <v>NC</v>
      </c>
      <c r="T80" s="12" t="str">
        <f>IF('P13'!$D66="NT","NT",IF($H$80="NCT","NC",IF('P13'!$D66="NC","NC",IF($H$80="CT","C",'P13'!$D66))))</f>
        <v>NC</v>
      </c>
      <c r="U80" s="12" t="str">
        <f>IF('P14'!$D66="NT","NT",IF($H$80="NCT","NC",IF('P14'!$D66="NC","NC",IF($H$80="CT","C",'P14'!$D66))))</f>
        <v>NC</v>
      </c>
      <c r="V80" s="12" t="str">
        <f>IF('P15'!$D66="NT","NT",IF($H$80="NCT","NC",IF('P15'!$D66="NC","NC",IF($H$80="CT","C",'P15'!$D66))))</f>
        <v>NC</v>
      </c>
      <c r="W80" s="12" t="str">
        <f>IF('P16'!$D66="NT","NT",IF($H$80="NCT","NC",IF('P16'!$D66="NC","NC",IF($H$80="CT","C",'P16'!$D66))))</f>
        <v>NC</v>
      </c>
      <c r="X80" s="12" t="e">
        <f>IF(#REF!="NT","NT",IF($H$80="NCT","NC",IF(#REF!="NC","NC",IF($H$80="CT","C",#REF!))))</f>
        <v>#REF!</v>
      </c>
      <c r="Y80" s="12" t="e">
        <f>IF(#REF!="NT","NT",IF($H$80="NCT","NC",IF(#REF!="NC","NC",IF($H$80="CT","C",#REF!))))</f>
        <v>#REF!</v>
      </c>
      <c r="Z80" s="12" t="e">
        <f>IF(#REF!="NT","NT",IF($H$80="NCT","NC",IF(#REF!="NC","NC",IF($H$80="CT","C",#REF!))))</f>
        <v>#REF!</v>
      </c>
      <c r="AA80" s="12" t="e">
        <f>IF(#REF!="NT","NT",IF($H$80="NCT","NC",IF(#REF!="NC","NC",IF($H$80="CT","C",#REF!))))</f>
        <v>#REF!</v>
      </c>
      <c r="AB80" s="39"/>
    </row>
    <row r="81" spans="1:28" ht="45">
      <c r="A81" s="134"/>
      <c r="B81" s="34" t="s">
        <v>162</v>
      </c>
      <c r="C81" s="35" t="s">
        <v>163</v>
      </c>
      <c r="D81" s="34" t="str">
        <f t="shared" si="23"/>
        <v>C</v>
      </c>
      <c r="E81" s="67">
        <f t="shared" si="25"/>
        <v>9</v>
      </c>
      <c r="F81" s="70">
        <f t="shared" si="26"/>
        <v>0</v>
      </c>
      <c r="G81" s="72">
        <f t="shared" si="24"/>
        <v>7</v>
      </c>
      <c r="H81" s="12" t="str">
        <f>'P01'!$D67</f>
        <v>C</v>
      </c>
      <c r="I81" s="12" t="str">
        <f>IF('P02'!$D67="NT","NT",IF($H$81="NCT","NC",IF('P02'!$D67="NC","NC",IF($H$81="CT","C",'P02'!$D67))))</f>
        <v>C</v>
      </c>
      <c r="J81" s="12" t="str">
        <f>IF('P03'!$D67="NT","NT",IF($H$81="NCT","NC",IF('P03'!$D67="NC","NC",IF($H$81="CT","C",'P03'!$D67))))</f>
        <v>NA</v>
      </c>
      <c r="K81" s="12" t="str">
        <f>IF('P04'!$D67="NT","NT",IF($H$81="NCT","NC",IF('P04'!$D67="NC","NC",IF($H$81="CT","C",'P04'!$D67))))</f>
        <v>C</v>
      </c>
      <c r="L81" s="12" t="str">
        <f>IF('P05'!$D67="NT","NT",IF($H$81="NCT","NC",IF('P05'!$D67="NC","NC",IF($H$81="CT","C",'P05'!$D67))))</f>
        <v>C</v>
      </c>
      <c r="M81" s="12" t="str">
        <f>IF('P06'!$D67="NT","NT",IF($H$81="NCT","NC",IF('P06'!$D67="NC","NC",IF($H$81="CT","C",'P06'!$D67))))</f>
        <v>C</v>
      </c>
      <c r="N81" s="12" t="str">
        <f>IF('P07'!$D67="NT","NT",IF($H$81="NCT","NC",IF('P07'!$D67="NC","NC",IF($H$81="CT","C",'P07'!$D67))))</f>
        <v>C</v>
      </c>
      <c r="O81" s="12" t="str">
        <f>IF('P08'!$D67="NT","NT",IF($H$81="NCT","NC",IF('P08'!$D67="NC","NC",IF($H$81="CT","C",'P08'!$D67))))</f>
        <v>C</v>
      </c>
      <c r="P81" s="12" t="str">
        <f>IF('P09'!$D67="NT","NT",IF($H$81="NCT","NC",IF('P09'!$D67="NC","NC",IF($H$81="CT","C",'P09'!$D67))))</f>
        <v>NA</v>
      </c>
      <c r="Q81" s="12" t="str">
        <f>IF('P10'!$D67="NT","NT",IF($H$81="NCT","NC",IF('P10'!$D67="NC","NC",IF($H$81="CT","C",'P10'!$D67))))</f>
        <v>NA</v>
      </c>
      <c r="R81" s="12" t="str">
        <f>IF('P11'!$D67="NT","NT",IF($H$81="NCT","NC",IF('P11'!$D67="NC","NC",IF($H$81="CT","C",'P11'!$D67))))</f>
        <v>NA</v>
      </c>
      <c r="S81" s="12" t="str">
        <f>IF('P12'!$D67="NT","NT",IF($H$81="NCT","NC",IF('P12'!$D67="NC","NC",IF($H$81="CT","C",'P12'!$D67))))</f>
        <v>C</v>
      </c>
      <c r="T81" s="12" t="str">
        <f>IF('P13'!$D67="NT","NT",IF($H$81="NCT","NC",IF('P13'!$D67="NC","NC",IF($H$81="CT","C",'P13'!$D67))))</f>
        <v>NA</v>
      </c>
      <c r="U81" s="12" t="str">
        <f>IF('P14'!$D67="NT","NT",IF($H$81="NCT","NC",IF('P14'!$D67="NC","NC",IF($H$81="CT","C",'P14'!$D67))))</f>
        <v>NA</v>
      </c>
      <c r="V81" s="12" t="str">
        <f>IF('P15'!$D67="NT","NT",IF($H$81="NCT","NC",IF('P15'!$D67="NC","NC",IF($H$81="CT","C",'P15'!$D67))))</f>
        <v>C</v>
      </c>
      <c r="W81" s="12" t="str">
        <f>IF('P16'!$D67="NT","NT",IF($H$81="NCT","NC",IF('P16'!$D67="NC","NC",IF($H$81="CT","C",'P16'!$D67))))</f>
        <v>NA</v>
      </c>
      <c r="X81" s="12" t="e">
        <f>IF(#REF!="NT","NT",IF($H$81="NCT","NC",IF(#REF!="NC","NC",IF($H$81="CT","C",#REF!))))</f>
        <v>#REF!</v>
      </c>
      <c r="Y81" s="12" t="e">
        <f>IF(#REF!="NT","NT",IF($H$81="NCT","NC",IF(#REF!="NC","NC",IF($H$81="CT","C",#REF!))))</f>
        <v>#REF!</v>
      </c>
      <c r="Z81" s="12" t="e">
        <f>IF(#REF!="NT","NT",IF($H$81="NCT","NC",IF(#REF!="NC","NC",IF($H$81="CT","C",#REF!))))</f>
        <v>#REF!</v>
      </c>
      <c r="AA81" s="12" t="e">
        <f>IF(#REF!="NT","NT",IF($H$81="NCT","NC",IF(#REF!="NC","NC",IF($H$81="CT","C",#REF!))))</f>
        <v>#REF!</v>
      </c>
      <c r="AB81" s="39"/>
    </row>
    <row r="82" spans="1:28" ht="45">
      <c r="A82" s="134"/>
      <c r="B82" s="34" t="s">
        <v>164</v>
      </c>
      <c r="C82" s="35" t="s">
        <v>165</v>
      </c>
      <c r="D82" s="34" t="str">
        <f t="shared" si="23"/>
        <v>C</v>
      </c>
      <c r="E82" s="67">
        <f t="shared" si="25"/>
        <v>16</v>
      </c>
      <c r="F82" s="70">
        <f t="shared" si="26"/>
        <v>0</v>
      </c>
      <c r="G82" s="72">
        <f t="shared" si="24"/>
        <v>0</v>
      </c>
      <c r="H82" s="12" t="str">
        <f>'P01'!$D68</f>
        <v>C</v>
      </c>
      <c r="I82" s="12" t="str">
        <f>IF('P02'!$D68="NT","NT",IF($H$82="NCT","NC",IF('P02'!$D68="NC","NC",IF($H$82="CT","C",'P02'!$D68))))</f>
        <v>C</v>
      </c>
      <c r="J82" s="12" t="str">
        <f>IF('P03'!$D68="NT","NT",IF($H$82="NCT","NC",IF('P03'!$D68="NC","NC",IF($H$82="CT","C",'P03'!$D68))))</f>
        <v>C</v>
      </c>
      <c r="K82" s="12" t="str">
        <f>IF('P04'!$D68="NT","NT",IF($H$82="NCT","NC",IF('P04'!$D68="NC","NC",IF($H$82="CT","C",'P04'!$D68))))</f>
        <v>C</v>
      </c>
      <c r="L82" s="12" t="str">
        <f>IF('P05'!$D68="NT","NT",IF($H$82="NCT","NC",IF('P05'!$D68="NC","NC",IF($H$82="CT","C",'P05'!$D68))))</f>
        <v>C</v>
      </c>
      <c r="M82" s="12" t="str">
        <f>IF('P06'!$D68="NT","NT",IF($H$82="NCT","NC",IF('P06'!$D68="NC","NC",IF($H$82="CT","C",'P06'!$D68))))</f>
        <v>C</v>
      </c>
      <c r="N82" s="12" t="str">
        <f>IF('P07'!$D68="NT","NT",IF($H$82="NCT","NC",IF('P07'!$D68="NC","NC",IF($H$82="CT","C",'P07'!$D68))))</f>
        <v>C</v>
      </c>
      <c r="O82" s="12" t="str">
        <f>IF('P08'!$D68="NT","NT",IF($H$82="NCT","NC",IF('P08'!$D68="NC","NC",IF($H$82="CT","C",'P08'!$D68))))</f>
        <v>C</v>
      </c>
      <c r="P82" s="12" t="str">
        <f>IF('P09'!$D68="NT","NT",IF($H$82="NCT","NC",IF('P09'!$D68="NC","NC",IF($H$82="CT","C",'P09'!$D68))))</f>
        <v>C</v>
      </c>
      <c r="Q82" s="12" t="str">
        <f>IF('P10'!$D68="NT","NT",IF($H$82="NCT","NC",IF('P10'!$D68="NC","NC",IF($H$82="CT","C",'P10'!$D68))))</f>
        <v>C</v>
      </c>
      <c r="R82" s="12" t="str">
        <f>IF('P11'!$D68="NT","NT",IF($H$82="NCT","NC",IF('P11'!$D68="NC","NC",IF($H$82="CT","C",'P11'!$D68))))</f>
        <v>C</v>
      </c>
      <c r="S82" s="12" t="str">
        <f>IF('P12'!$D68="NT","NT",IF($H$82="NCT","NC",IF('P12'!$D68="NC","NC",IF($H$82="CT","C",'P12'!$D68))))</f>
        <v>C</v>
      </c>
      <c r="T82" s="12" t="str">
        <f>IF('P13'!$D68="NT","NT",IF($H$82="NCT","NC",IF('P13'!$D68="NC","NC",IF($H$82="CT","C",'P13'!$D68))))</f>
        <v>C</v>
      </c>
      <c r="U82" s="12" t="str">
        <f>IF('P14'!$D68="NT","NT",IF($H$82="NCT","NC",IF('P14'!$D68="NC","NC",IF($H$82="CT","C",'P14'!$D68))))</f>
        <v>C</v>
      </c>
      <c r="V82" s="12" t="str">
        <f>IF('P15'!$D68="NT","NT",IF($H$82="NCT","NC",IF('P15'!$D68="NC","NC",IF($H$82="CT","C",'P15'!$D68))))</f>
        <v>C</v>
      </c>
      <c r="W82" s="12" t="str">
        <f>IF('P16'!$D68="NT","NT",IF($H$82="NCT","NC",IF('P16'!$D68="NC","NC",IF($H$82="CT","C",'P16'!$D68))))</f>
        <v>C</v>
      </c>
      <c r="X82" s="12" t="e">
        <f>IF(#REF!="NT","NT",IF($H$82="NCT","NC",IF(#REF!="NC","NC",IF($H$82="CT","C",#REF!))))</f>
        <v>#REF!</v>
      </c>
      <c r="Y82" s="12" t="e">
        <f>IF(#REF!="NT","NT",IF($H$82="NCT","NC",IF(#REF!="NC","NC",IF($H$82="CT","C",#REF!))))</f>
        <v>#REF!</v>
      </c>
      <c r="Z82" s="12" t="e">
        <f>IF(#REF!="NT","NT",IF($H$82="NCT","NC",IF(#REF!="NC","NC",IF($H$82="CT","C",#REF!))))</f>
        <v>#REF!</v>
      </c>
      <c r="AA82" s="12" t="e">
        <f>IF(#REF!="NT","NT",IF($H$82="NCT","NC",IF(#REF!="NC","NC",IF($H$82="CT","C",#REF!))))</f>
        <v>#REF!</v>
      </c>
      <c r="AB82" s="39"/>
    </row>
    <row r="83" spans="1:28" ht="60">
      <c r="A83" s="134"/>
      <c r="B83" s="34" t="s">
        <v>166</v>
      </c>
      <c r="C83" s="35" t="s">
        <v>167</v>
      </c>
      <c r="D83" s="34" t="str">
        <f t="shared" si="23"/>
        <v>C</v>
      </c>
      <c r="E83" s="67">
        <f t="shared" si="25"/>
        <v>14</v>
      </c>
      <c r="F83" s="70">
        <f t="shared" si="26"/>
        <v>0</v>
      </c>
      <c r="G83" s="72">
        <f t="shared" si="24"/>
        <v>2</v>
      </c>
      <c r="H83" s="12" t="str">
        <f>'P01'!$D69</f>
        <v>NA</v>
      </c>
      <c r="I83" s="12" t="str">
        <f>IF('P02'!$D69="NT","NT",IF($H$83="NCT","NC",IF('P02'!$D69="NC","NC",IF($H$83="CT","C",'P02'!$D69))))</f>
        <v>C</v>
      </c>
      <c r="J83" s="12" t="str">
        <f>IF('P03'!$D69="NT","NT",IF($H$83="NCT","NC",IF('P03'!$D69="NC","NC",IF($H$83="CT","C",'P03'!$D69))))</f>
        <v>C</v>
      </c>
      <c r="K83" s="12" t="str">
        <f>IF('P04'!$D69="NT","NT",IF($H$83="NCT","NC",IF('P04'!$D69="NC","NC",IF($H$83="CT","C",'P04'!$D69))))</f>
        <v>C</v>
      </c>
      <c r="L83" s="12" t="str">
        <f>IF('P05'!$D69="NT","NT",IF($H$83="NCT","NC",IF('P05'!$D69="NC","NC",IF($H$83="CT","C",'P05'!$D69))))</f>
        <v>NA</v>
      </c>
      <c r="M83" s="12" t="str">
        <f>IF('P06'!$D69="NT","NT",IF($H$83="NCT","NC",IF('P06'!$D69="NC","NC",IF($H$83="CT","C",'P06'!$D69))))</f>
        <v>C</v>
      </c>
      <c r="N83" s="12" t="str">
        <f>IF('P07'!$D69="NT","NT",IF($H$83="NCT","NC",IF('P07'!$D69="NC","NC",IF($H$83="CT","C",'P07'!$D69))))</f>
        <v>C</v>
      </c>
      <c r="O83" s="12" t="str">
        <f>IF('P08'!$D69="NT","NT",IF($H$83="NCT","NC",IF('P08'!$D69="NC","NC",IF($H$83="CT","C",'P08'!$D69))))</f>
        <v>C</v>
      </c>
      <c r="P83" s="12" t="str">
        <f>IF('P09'!$D69="NT","NT",IF($H$83="NCT","NC",IF('P09'!$D69="NC","NC",IF($H$83="CT","C",'P09'!$D69))))</f>
        <v>C</v>
      </c>
      <c r="Q83" s="12" t="str">
        <f>IF('P10'!$D69="NT","NT",IF($H$83="NCT","NC",IF('P10'!$D69="NC","NC",IF($H$83="CT","C",'P10'!$D69))))</f>
        <v>C</v>
      </c>
      <c r="R83" s="12" t="str">
        <f>IF('P11'!$D69="NT","NT",IF($H$83="NCT","NC",IF('P11'!$D69="NC","NC",IF($H$83="CT","C",'P11'!$D69))))</f>
        <v>C</v>
      </c>
      <c r="S83" s="12" t="str">
        <f>IF('P12'!$D69="NT","NT",IF($H$83="NCT","NC",IF('P12'!$D69="NC","NC",IF($H$83="CT","C",'P12'!$D69))))</f>
        <v>C</v>
      </c>
      <c r="T83" s="12" t="str">
        <f>IF('P13'!$D69="NT","NT",IF($H$83="NCT","NC",IF('P13'!$D69="NC","NC",IF($H$83="CT","C",'P13'!$D69))))</f>
        <v>C</v>
      </c>
      <c r="U83" s="12" t="str">
        <f>IF('P14'!$D69="NT","NT",IF($H$83="NCT","NC",IF('P14'!$D69="NC","NC",IF($H$83="CT","C",'P14'!$D69))))</f>
        <v>C</v>
      </c>
      <c r="V83" s="12" t="str">
        <f>IF('P15'!$D69="NT","NT",IF($H$83="NCT","NC",IF('P15'!$D69="NC","NC",IF($H$83="CT","C",'P15'!$D69))))</f>
        <v>C</v>
      </c>
      <c r="W83" s="12" t="str">
        <f>IF('P16'!$D69="NT","NT",IF($H$83="NCT","NC",IF('P16'!$D69="NC","NC",IF($H$83="CT","C",'P16'!$D69))))</f>
        <v>C</v>
      </c>
      <c r="X83" s="12" t="e">
        <f>IF(#REF!="NT","NT",IF($H$83="NCT","NC",IF(#REF!="NC","NC",IF($H$83="CT","C",#REF!))))</f>
        <v>#REF!</v>
      </c>
      <c r="Y83" s="12" t="e">
        <f>IF(#REF!="NT","NT",IF($H$83="NCT","NC",IF(#REF!="NC","NC",IF($H$83="CT","C",#REF!))))</f>
        <v>#REF!</v>
      </c>
      <c r="Z83" s="12" t="e">
        <f>IF(#REF!="NT","NT",IF($H$83="NCT","NC",IF(#REF!="NC","NC",IF($H$83="CT","C",#REF!))))</f>
        <v>#REF!</v>
      </c>
      <c r="AA83" s="12" t="e">
        <f>IF(#REF!="NT","NT",IF($H$83="NCT","NC",IF(#REF!="NC","NC",IF($H$83="CT","C",#REF!))))</f>
        <v>#REF!</v>
      </c>
      <c r="AB83" s="39"/>
    </row>
    <row r="84" spans="1:28" ht="105">
      <c r="A84" s="134"/>
      <c r="B84" s="34" t="s">
        <v>168</v>
      </c>
      <c r="C84" s="35" t="s">
        <v>266</v>
      </c>
      <c r="D84" s="34" t="str">
        <f t="shared" si="23"/>
        <v>NC</v>
      </c>
      <c r="E84" s="67">
        <f t="shared" si="25"/>
        <v>13</v>
      </c>
      <c r="F84" s="70">
        <f t="shared" si="26"/>
        <v>3</v>
      </c>
      <c r="G84" s="72">
        <f t="shared" si="24"/>
        <v>0</v>
      </c>
      <c r="H84" s="12" t="str">
        <f>'P01'!$D70</f>
        <v>NC</v>
      </c>
      <c r="I84" s="12" t="str">
        <f>IF('P02'!$D70="NT","NT",IF($H$84="NCT","NC",IF('P02'!$D70="NC","NC",IF($H$84="CT","C",'P02'!$D70))))</f>
        <v>C</v>
      </c>
      <c r="J84" s="12" t="str">
        <f>IF('P03'!$D70="NT","NT",IF($H$84="NCT","NC",IF('P03'!$D70="NC","NC",IF($H$84="CT","C",'P03'!$D70))))</f>
        <v>C</v>
      </c>
      <c r="K84" s="12" t="str">
        <f>IF('P04'!$D70="NT","NT",IF($H$84="NCT","NC",IF('P04'!$D70="NC","NC",IF($H$84="CT","C",'P04'!$D70))))</f>
        <v>C</v>
      </c>
      <c r="L84" s="12" t="str">
        <f>IF('P05'!$D70="NT","NT",IF($H$84="NCT","NC",IF('P05'!$D70="NC","NC",IF($H$84="CT","C",'P05'!$D70))))</f>
        <v>C</v>
      </c>
      <c r="M84" s="12" t="str">
        <f>IF('P06'!$D70="NT","NT",IF($H$84="NCT","NC",IF('P06'!$D70="NC","NC",IF($H$84="CT","C",'P06'!$D70))))</f>
        <v>C</v>
      </c>
      <c r="N84" s="12" t="str">
        <f>IF('P07'!$D70="NT","NT",IF($H$84="NCT","NC",IF('P07'!$D70="NC","NC",IF($H$84="CT","C",'P07'!$D70))))</f>
        <v>C</v>
      </c>
      <c r="O84" s="12" t="str">
        <f>IF('P08'!$D70="NT","NT",IF($H$84="NCT","NC",IF('P08'!$D70="NC","NC",IF($H$84="CT","C",'P08'!$D70))))</f>
        <v>C</v>
      </c>
      <c r="P84" s="12" t="str">
        <f>IF('P09'!$D70="NT","NT",IF($H$84="NCT","NC",IF('P09'!$D70="NC","NC",IF($H$84="CT","C",'P09'!$D70))))</f>
        <v>NC</v>
      </c>
      <c r="Q84" s="12" t="str">
        <f>IF('P10'!$D70="NT","NT",IF($H$84="NCT","NC",IF('P10'!$D70="NC","NC",IF($H$84="CT","C",'P10'!$D70))))</f>
        <v>NC</v>
      </c>
      <c r="R84" s="12" t="str">
        <f>IF('P11'!$D70="NT","NT",IF($H$84="NCT","NC",IF('P11'!$D70="NC","NC",IF($H$84="CT","C",'P11'!$D70))))</f>
        <v>C</v>
      </c>
      <c r="S84" s="12" t="str">
        <f>IF('P12'!$D70="NT","NT",IF($H$84="NCT","NC",IF('P12'!$D70="NC","NC",IF($H$84="CT","C",'P12'!$D70))))</f>
        <v>C</v>
      </c>
      <c r="T84" s="12" t="str">
        <f>IF('P13'!$D70="NT","NT",IF($H$84="NCT","NC",IF('P13'!$D70="NC","NC",IF($H$84="CT","C",'P13'!$D70))))</f>
        <v>C</v>
      </c>
      <c r="U84" s="12" t="str">
        <f>IF('P14'!$D70="NT","NT",IF($H$84="NCT","NC",IF('P14'!$D70="NC","NC",IF($H$84="CT","C",'P14'!$D70))))</f>
        <v>C</v>
      </c>
      <c r="V84" s="12" t="str">
        <f>IF('P15'!$D70="NT","NT",IF($H$84="NCT","NC",IF('P15'!$D70="NC","NC",IF($H$84="CT","C",'P15'!$D70))))</f>
        <v>C</v>
      </c>
      <c r="W84" s="12" t="str">
        <f>IF('P16'!$D70="NT","NT",IF($H$84="NCT","NC",IF('P16'!$D70="NC","NC",IF($H$84="CT","C",'P16'!$D70))))</f>
        <v>C</v>
      </c>
      <c r="X84" s="12" t="e">
        <f>IF(#REF!="NT","NT",IF($H$84="NCT","NC",IF(#REF!="NC","NC",IF($H$84="CT","C",#REF!))))</f>
        <v>#REF!</v>
      </c>
      <c r="Y84" s="12" t="e">
        <f>IF(#REF!="NT","NT",IF($H$84="NCT","NC",IF(#REF!="NC","NC",IF($H$84="CT","C",#REF!))))</f>
        <v>#REF!</v>
      </c>
      <c r="Z84" s="12" t="e">
        <f>IF(#REF!="NT","NT",IF($H$84="NCT","NC",IF(#REF!="NC","NC",IF($H$84="CT","C",#REF!))))</f>
        <v>#REF!</v>
      </c>
      <c r="AA84" s="12" t="e">
        <f>IF(#REF!="NT","NT",IF($H$84="NCT","NC",IF(#REF!="NC","NC",IF($H$84="CT","C",#REF!))))</f>
        <v>#REF!</v>
      </c>
      <c r="AB84" s="39"/>
    </row>
    <row r="85" spans="1:28" ht="60">
      <c r="A85" s="134"/>
      <c r="B85" s="34" t="s">
        <v>169</v>
      </c>
      <c r="C85" s="35" t="s">
        <v>170</v>
      </c>
      <c r="D85" s="34" t="str">
        <f t="shared" si="23"/>
        <v>C</v>
      </c>
      <c r="E85" s="67">
        <f t="shared" si="25"/>
        <v>16</v>
      </c>
      <c r="F85" s="70">
        <f t="shared" si="26"/>
        <v>0</v>
      </c>
      <c r="G85" s="72">
        <f t="shared" si="24"/>
        <v>0</v>
      </c>
      <c r="H85" s="12" t="str">
        <f>'P01'!$D71</f>
        <v>C</v>
      </c>
      <c r="I85" s="12" t="str">
        <f>IF('P02'!$D71="NT","NT",IF($H$85="NCT","NC",IF('P02'!$D71="NC","NC",IF($H$85="CT","C",'P02'!$D71))))</f>
        <v>C</v>
      </c>
      <c r="J85" s="12" t="str">
        <f>IF('P03'!$D71="NT","NT",IF($H$85="NCT","NC",IF('P03'!$D71="NC","NC",IF($H$85="CT","C",'P03'!$D71))))</f>
        <v>C</v>
      </c>
      <c r="K85" s="12" t="str">
        <f>IF('P04'!$D71="NT","NT",IF($H$85="NCT","NC",IF('P04'!$D71="NC","NC",IF($H$85="CT","C",'P04'!$D71))))</f>
        <v>C</v>
      </c>
      <c r="L85" s="12" t="str">
        <f>IF('P05'!$D71="NT","NT",IF($H$85="NCT","NC",IF('P05'!$D71="NC","NC",IF($H$85="CT","C",'P05'!$D71))))</f>
        <v>C</v>
      </c>
      <c r="M85" s="12" t="str">
        <f>IF('P06'!$D71="NT","NT",IF($H$85="NCT","NC",IF('P06'!$D71="NC","NC",IF($H$85="CT","C",'P06'!$D71))))</f>
        <v>C</v>
      </c>
      <c r="N85" s="12" t="str">
        <f>IF('P07'!$D71="NT","NT",IF($H$85="NCT","NC",IF('P07'!$D71="NC","NC",IF($H$85="CT","C",'P07'!$D71))))</f>
        <v>C</v>
      </c>
      <c r="O85" s="12" t="str">
        <f>IF('P08'!$D71="NT","NT",IF($H$85="NCT","NC",IF('P08'!$D71="NC","NC",IF($H$85="CT","C",'P08'!$D71))))</f>
        <v>C</v>
      </c>
      <c r="P85" s="12" t="str">
        <f>IF('P09'!$D71="NT","NT",IF($H$85="NCT","NC",IF('P09'!$D71="NC","NC",IF($H$85="CT","C",'P09'!$D71))))</f>
        <v>C</v>
      </c>
      <c r="Q85" s="12" t="str">
        <f>IF('P10'!$D71="NT","NT",IF($H$85="NCT","NC",IF('P10'!$D71="NC","NC",IF($H$85="CT","C",'P10'!$D71))))</f>
        <v>C</v>
      </c>
      <c r="R85" s="12" t="str">
        <f>IF('P11'!$D71="NT","NT",IF($H$85="NCT","NC",IF('P11'!$D71="NC","NC",IF($H$85="CT","C",'P11'!$D71))))</f>
        <v>C</v>
      </c>
      <c r="S85" s="12" t="str">
        <f>IF('P12'!$D71="NT","NT",IF($H$85="NCT","NC",IF('P12'!$D71="NC","NC",IF($H$85="CT","C",'P12'!$D71))))</f>
        <v>C</v>
      </c>
      <c r="T85" s="12" t="str">
        <f>IF('P13'!$D71="NT","NT",IF($H$85="NCT","NC",IF('P13'!$D71="NC","NC",IF($H$85="CT","C",'P13'!$D71))))</f>
        <v>C</v>
      </c>
      <c r="U85" s="12" t="str">
        <f>IF('P14'!$D71="NT","NT",IF($H$85="NCT","NC",IF('P14'!$D71="NC","NC",IF($H$85="CT","C",'P14'!$D71))))</f>
        <v>C</v>
      </c>
      <c r="V85" s="12" t="str">
        <f>IF('P15'!$D71="NT","NT",IF($H$85="NCT","NC",IF('P15'!$D71="NC","NC",IF($H$85="CT","C",'P15'!$D71))))</f>
        <v>C</v>
      </c>
      <c r="W85" s="12" t="str">
        <f>IF('P16'!$D71="NT","NT",IF($H$85="NCT","NC",IF('P16'!$D71="NC","NC",IF($H$85="CT","C",'P16'!$D71))))</f>
        <v>C</v>
      </c>
      <c r="X85" s="12" t="e">
        <f>IF(#REF!="NT","NT",IF($H$85="NCT","NC",IF(#REF!="NC","NC",IF($H$85="CT","C",#REF!))))</f>
        <v>#REF!</v>
      </c>
      <c r="Y85" s="12" t="e">
        <f>IF(#REF!="NT","NT",IF($H$85="NCT","NC",IF(#REF!="NC","NC",IF($H$85="CT","C",#REF!))))</f>
        <v>#REF!</v>
      </c>
      <c r="Z85" s="12" t="e">
        <f>IF(#REF!="NT","NT",IF($H$85="NCT","NC",IF(#REF!="NC","NC",IF($H$85="CT","C",#REF!))))</f>
        <v>#REF!</v>
      </c>
      <c r="AA85" s="12" t="e">
        <f>IF(#REF!="NT","NT",IF($H$85="NCT","NC",IF(#REF!="NC","NC",IF($H$85="CT","C",#REF!))))</f>
        <v>#REF!</v>
      </c>
      <c r="AB85" s="39"/>
    </row>
    <row r="86" spans="1:28" ht="75">
      <c r="A86" s="134"/>
      <c r="B86" s="34" t="s">
        <v>171</v>
      </c>
      <c r="C86" s="35" t="s">
        <v>172</v>
      </c>
      <c r="D86" s="34" t="str">
        <f t="shared" si="23"/>
        <v>NC</v>
      </c>
      <c r="E86" s="67">
        <f t="shared" si="25"/>
        <v>0</v>
      </c>
      <c r="F86" s="70">
        <f t="shared" si="26"/>
        <v>16</v>
      </c>
      <c r="G86" s="72">
        <f t="shared" si="24"/>
        <v>0</v>
      </c>
      <c r="H86" s="12" t="str">
        <f>'P01'!$D72</f>
        <v>NCT</v>
      </c>
      <c r="I86" s="12" t="str">
        <f>IF('P02'!$D72="NT","NT",IF($H$86="NCT","NC",IF('P02'!$D72="NC","NC",IF($H$86="CT","C",'P02'!$D72))))</f>
        <v>NC</v>
      </c>
      <c r="J86" s="12" t="str">
        <f>IF('P03'!$D72="NT","NT",IF($H$86="NCT","NC",IF('P03'!$D72="NC","NC",IF($H$86="CT","C",'P03'!$D72))))</f>
        <v>NC</v>
      </c>
      <c r="K86" s="12" t="str">
        <f>IF('P04'!$D72="NT","NT",IF($H$86="NCT","NC",IF('P04'!$D72="NC","NC",IF($H$86="CT","C",'P04'!$D72))))</f>
        <v>NC</v>
      </c>
      <c r="L86" s="12" t="str">
        <f>IF('P05'!$D72="NT","NT",IF($H$86="NCT","NC",IF('P05'!$D72="NC","NC",IF($H$86="CT","C",'P05'!$D72))))</f>
        <v>NC</v>
      </c>
      <c r="M86" s="12" t="str">
        <f>IF('P06'!$D72="NT","NT",IF($H$86="NCT","NC",IF('P06'!$D72="NC","NC",IF($H$86="CT","C",'P06'!$D72))))</f>
        <v>NC</v>
      </c>
      <c r="N86" s="12" t="str">
        <f>IF('P07'!$D72="NT","NT",IF($H$86="NCT","NC",IF('P07'!$D72="NC","NC",IF($H$86="CT","C",'P07'!$D72))))</f>
        <v>NC</v>
      </c>
      <c r="O86" s="12" t="str">
        <f>IF('P08'!$D72="NT","NT",IF($H$86="NCT","NC",IF('P08'!$D72="NC","NC",IF($H$86="CT","C",'P08'!$D72))))</f>
        <v>NC</v>
      </c>
      <c r="P86" s="12" t="str">
        <f>IF('P09'!$D72="NT","NT",IF($H$86="NCT","NC",IF('P09'!$D72="NC","NC",IF($H$86="CT","C",'P09'!$D72))))</f>
        <v>NC</v>
      </c>
      <c r="Q86" s="12" t="str">
        <f>IF('P10'!$D72="NT","NT",IF($H$86="NCT","NC",IF('P10'!$D72="NC","NC",IF($H$86="CT","C",'P10'!$D72))))</f>
        <v>NC</v>
      </c>
      <c r="R86" s="12" t="str">
        <f>IF('P11'!$D72="NT","NT",IF($H$86="NCT","NC",IF('P11'!$D72="NC","NC",IF($H$86="CT","C",'P11'!$D72))))</f>
        <v>NC</v>
      </c>
      <c r="S86" s="12" t="str">
        <f>IF('P12'!$D72="NT","NT",IF($H$86="NCT","NC",IF('P12'!$D72="NC","NC",IF($H$86="CT","C",'P12'!$D72))))</f>
        <v>NC</v>
      </c>
      <c r="T86" s="12" t="str">
        <f>IF('P13'!$D72="NT","NT",IF($H$86="NCT","NC",IF('P13'!$D72="NC","NC",IF($H$86="CT","C",'P13'!$D72))))</f>
        <v>NC</v>
      </c>
      <c r="U86" s="12" t="str">
        <f>IF('P14'!$D72="NT","NT",IF($H$86="NCT","NC",IF('P14'!$D72="NC","NC",IF($H$86="CT","C",'P14'!$D72))))</f>
        <v>NC</v>
      </c>
      <c r="V86" s="12" t="str">
        <f>IF('P15'!$D72="NT","NT",IF($H$86="NCT","NC",IF('P15'!$D72="NC","NC",IF($H$86="CT","C",'P15'!$D72))))</f>
        <v>NC</v>
      </c>
      <c r="W86" s="12" t="str">
        <f>IF('P16'!$D72="NT","NT",IF($H$86="NCT","NC",IF('P16'!$D72="NC","NC",IF($H$86="CT","C",'P16'!$D72))))</f>
        <v>NC</v>
      </c>
      <c r="X86" s="12" t="e">
        <f>IF(#REF!="NT","NT",IF($H$86="NCT","NC",IF(#REF!="NC","NC",IF($H$86="CT","C",#REF!))))</f>
        <v>#REF!</v>
      </c>
      <c r="Y86" s="12" t="e">
        <f>IF(#REF!="NT","NT",IF($H$86="NCT","NC",IF(#REF!="NC","NC",IF($H$86="CT","C",#REF!))))</f>
        <v>#REF!</v>
      </c>
      <c r="Z86" s="12" t="e">
        <f>IF(#REF!="NT","NT",IF($H$86="NCT","NC",IF(#REF!="NC","NC",IF($H$86="CT","C",#REF!))))</f>
        <v>#REF!</v>
      </c>
      <c r="AA86" s="12" t="e">
        <f>IF(#REF!="NT","NT",IF($H$86="NCT","NC",IF(#REF!="NC","NC",IF($H$86="CT","C",#REF!))))</f>
        <v>#REF!</v>
      </c>
      <c r="AB86" s="39"/>
    </row>
    <row r="87" spans="1:28" ht="60">
      <c r="A87" s="134"/>
      <c r="B87" s="34" t="s">
        <v>173</v>
      </c>
      <c r="C87" s="35" t="s">
        <v>174</v>
      </c>
      <c r="D87" s="34" t="str">
        <f t="shared" si="23"/>
        <v>NA</v>
      </c>
      <c r="E87" s="67">
        <f t="shared" si="25"/>
        <v>0</v>
      </c>
      <c r="F87" s="70">
        <f t="shared" si="26"/>
        <v>0</v>
      </c>
      <c r="G87" s="72">
        <f t="shared" si="24"/>
        <v>16</v>
      </c>
      <c r="H87" s="12" t="str">
        <f>'P01'!$D73</f>
        <v>NA</v>
      </c>
      <c r="I87" s="12" t="str">
        <f>IF('P02'!$D73="NT","NT",IF($H$87="NCT","NC",IF('P02'!$D73="NC","NC",IF($H$87="CT","C",'P02'!$D73))))</f>
        <v>NA</v>
      </c>
      <c r="J87" s="12" t="str">
        <f>IF('P03'!$D73="NT","NT",IF($H$87="NCT","NC",IF('P03'!$D73="NC","NC",IF($H$87="CT","C",'P03'!$D73))))</f>
        <v>NA</v>
      </c>
      <c r="K87" s="12" t="str">
        <f>IF('P04'!$D73="NT","NT",IF($H$87="NCT","NC",IF('P04'!$D73="NC","NC",IF($H$87="CT","C",'P04'!$D73))))</f>
        <v>NA</v>
      </c>
      <c r="L87" s="12" t="str">
        <f>IF('P05'!$D73="NT","NT",IF($H$87="NCT","NC",IF('P05'!$D73="NC","NC",IF($H$87="CT","C",'P05'!$D73))))</f>
        <v>NA</v>
      </c>
      <c r="M87" s="12" t="str">
        <f>IF('P06'!$D73="NT","NT",IF($H$87="NCT","NC",IF('P06'!$D73="NC","NC",IF($H$87="CT","C",'P06'!$D73))))</f>
        <v>NA</v>
      </c>
      <c r="N87" s="12" t="str">
        <f>IF('P07'!$D73="NT","NT",IF($H$87="NCT","NC",IF('P07'!$D73="NC","NC",IF($H$87="CT","C",'P07'!$D73))))</f>
        <v>NA</v>
      </c>
      <c r="O87" s="12" t="str">
        <f>IF('P08'!$D73="NT","NT",IF($H$87="NCT","NC",IF('P08'!$D73="NC","NC",IF($H$87="CT","C",'P08'!$D73))))</f>
        <v>NA</v>
      </c>
      <c r="P87" s="12" t="str">
        <f>IF('P09'!$D73="NT","NT",IF($H$87="NCT","NC",IF('P09'!$D73="NC","NC",IF($H$87="CT","C",'P09'!$D73))))</f>
        <v>NA</v>
      </c>
      <c r="Q87" s="12" t="str">
        <f>IF('P10'!$D73="NT","NT",IF($H$87="NCT","NC",IF('P10'!$D73="NC","NC",IF($H$87="CT","C",'P10'!$D73))))</f>
        <v>NA</v>
      </c>
      <c r="R87" s="12" t="str">
        <f>IF('P11'!$D73="NT","NT",IF($H$87="NCT","NC",IF('P11'!$D73="NC","NC",IF($H$87="CT","C",'P11'!$D73))))</f>
        <v>NA</v>
      </c>
      <c r="S87" s="12" t="str">
        <f>IF('P12'!$D73="NT","NT",IF($H$87="NCT","NC",IF('P12'!$D73="NC","NC",IF($H$87="CT","C",'P12'!$D73))))</f>
        <v>NA</v>
      </c>
      <c r="T87" s="12" t="str">
        <f>IF('P13'!$D73="NT","NT",IF($H$87="NCT","NC",IF('P13'!$D73="NC","NC",IF($H$87="CT","C",'P13'!$D73))))</f>
        <v>NA</v>
      </c>
      <c r="U87" s="12" t="str">
        <f>IF('P14'!$D73="NT","NT",IF($H$87="NCT","NC",IF('P14'!$D73="NC","NC",IF($H$87="CT","C",'P14'!$D73))))</f>
        <v>NA</v>
      </c>
      <c r="V87" s="12" t="str">
        <f>IF('P15'!$D73="NT","NT",IF($H$87="NCT","NC",IF('P15'!$D73="NC","NC",IF($H$87="CT","C",'P15'!$D73))))</f>
        <v>NA</v>
      </c>
      <c r="W87" s="12" t="str">
        <f>IF('P16'!$D73="NT","NT",IF($H$87="NCT","NC",IF('P16'!$D73="NC","NC",IF($H$87="CT","C",'P16'!$D73))))</f>
        <v>NA</v>
      </c>
      <c r="X87" s="12" t="e">
        <f>IF(#REF!="NT","NT",IF($H$87="NCT","NC",IF(#REF!="NC","NC",IF($H$87="CT","C",#REF!))))</f>
        <v>#REF!</v>
      </c>
      <c r="Y87" s="12" t="e">
        <f>IF(#REF!="NT","NT",IF($H$87="NCT","NC",IF(#REF!="NC","NC",IF($H$87="CT","C",#REF!))))</f>
        <v>#REF!</v>
      </c>
      <c r="Z87" s="12" t="e">
        <f>IF(#REF!="NT","NT",IF($H$87="NCT","NC",IF(#REF!="NC","NC",IF($H$87="CT","C",#REF!))))</f>
        <v>#REF!</v>
      </c>
      <c r="AA87" s="12" t="e">
        <f>IF(#REF!="NT","NT",IF($H$87="NCT","NC",IF(#REF!="NC","NC",IF($H$87="CT","C",#REF!))))</f>
        <v>#REF!</v>
      </c>
      <c r="AB87" s="39"/>
    </row>
    <row r="88" spans="1:28">
      <c r="A88" s="31"/>
      <c r="B88" s="29"/>
      <c r="C88" s="29"/>
      <c r="D88" s="30"/>
      <c r="E88" s="66">
        <f>SUM(E74:E87)</f>
        <v>128</v>
      </c>
      <c r="F88" s="77">
        <f>SUM(F74:F87)</f>
        <v>62</v>
      </c>
      <c r="G88" s="73">
        <f>SUM(G74:G87)</f>
        <v>34</v>
      </c>
      <c r="H88" s="29"/>
      <c r="I88" s="29"/>
      <c r="J88" s="29"/>
      <c r="K88" s="29"/>
      <c r="L88" s="29"/>
      <c r="M88" s="29"/>
      <c r="N88" s="29"/>
      <c r="O88" s="29"/>
      <c r="P88" s="29"/>
      <c r="Q88" s="29"/>
      <c r="R88" s="29"/>
      <c r="S88" s="29"/>
      <c r="T88" s="29"/>
      <c r="U88" s="29"/>
      <c r="V88" s="29"/>
      <c r="W88" s="29"/>
      <c r="X88" s="29"/>
      <c r="Y88" s="29"/>
      <c r="Z88" s="29"/>
      <c r="AA88" s="29"/>
      <c r="AB88" s="39"/>
    </row>
    <row r="89" spans="1:28" ht="15">
      <c r="A89" s="133" t="s">
        <v>31</v>
      </c>
      <c r="B89" s="34" t="s">
        <v>175</v>
      </c>
      <c r="C89" s="35" t="s">
        <v>176</v>
      </c>
      <c r="D89" s="34" t="str">
        <f t="shared" ref="D89:D101" si="27">IF(F89&gt;0,"NC",IF(E89&gt;0,"C",IF(G89&gt;0,"NA","NT")))</f>
        <v>NC</v>
      </c>
      <c r="E89" s="67">
        <f>COUNTIF(H89:AA89,"C")+COUNTIF(H89:AA89,"CT")</f>
        <v>0</v>
      </c>
      <c r="F89" s="70">
        <f>COUNTIF(H89:AA89,"NC")+COUNTIF(H89:AA89,"NCT")</f>
        <v>16</v>
      </c>
      <c r="G89" s="72">
        <f t="shared" ref="G89:G101" si="28">COUNTIF(H89:AA89,"NA")</f>
        <v>0</v>
      </c>
      <c r="H89" s="12" t="str">
        <f>'P01'!$D74</f>
        <v>NCT</v>
      </c>
      <c r="I89" s="12" t="str">
        <f>IF('P02'!$D74="NT","NT",IF($H$89="NCT","NC",IF('P02'!$D74="NC","NC",IF($H$89="CT","C",'P02'!$D74))))</f>
        <v>NC</v>
      </c>
      <c r="J89" s="12" t="str">
        <f>IF('P03'!$D74="NT","NT",IF($H$89="NCT","NC",IF('P03'!$D74="NC","NC",IF($H$89="CT","C",'P03'!$D74))))</f>
        <v>NC</v>
      </c>
      <c r="K89" s="12" t="str">
        <f>IF('P04'!$D74="NT","NT",IF($H$89="NCT","NC",IF('P04'!$D74="NC","NC",IF($H$89="CT","C",'P04'!$D74))))</f>
        <v>NC</v>
      </c>
      <c r="L89" s="12" t="str">
        <f>IF('P05'!$D74="NT","NT",IF($H$89="NCT","NC",IF('P05'!$D74="NC","NC",IF($H$89="CT","C",'P05'!$D74))))</f>
        <v>NC</v>
      </c>
      <c r="M89" s="12" t="str">
        <f>IF('P06'!$D74="NT","NT",IF($H$89="NCT","NC",IF('P06'!$D74="NC","NC",IF($H$89="CT","C",'P06'!$D74))))</f>
        <v>NC</v>
      </c>
      <c r="N89" s="12" t="str">
        <f>IF('P07'!$D74="NT","NT",IF($H$89="NCT","NC",IF('P07'!$D74="NC","NC",IF($H$89="CT","C",'P07'!$D74))))</f>
        <v>NC</v>
      </c>
      <c r="O89" s="12" t="str">
        <f>IF('P08'!$D74="NT","NT",IF($H$89="NCT","NC",IF('P08'!$D74="NC","NC",IF($H$89="CT","C",'P08'!$D74))))</f>
        <v>NC</v>
      </c>
      <c r="P89" s="12" t="str">
        <f>IF('P09'!$D74="NT","NT",IF($H$89="NCT","NC",IF('P09'!$D74="NC","NC",IF($H$89="CT","C",'P09'!$D74))))</f>
        <v>NC</v>
      </c>
      <c r="Q89" s="12" t="str">
        <f>IF('P10'!$D74="NT","NT",IF($H$89="NCT","NC",IF('P10'!$D74="NC","NC",IF($H$89="CT","C",'P10'!$D74))))</f>
        <v>NC</v>
      </c>
      <c r="R89" s="12" t="str">
        <f>IF('P11'!$D74="NT","NT",IF($H$89="NCT","NC",IF('P11'!$D74="NC","NC",IF($H$89="CT","C",'P11'!$D74))))</f>
        <v>NC</v>
      </c>
      <c r="S89" s="12" t="str">
        <f>IF('P12'!$D74="NT","NT",IF($H$89="NCT","NC",IF('P12'!$D74="NC","NC",IF($H$89="CT","C",'P12'!$D74))))</f>
        <v>NC</v>
      </c>
      <c r="T89" s="12" t="str">
        <f>IF('P13'!$D74="NT","NT",IF($H$89="NCT","NC",IF('P13'!$D74="NC","NC",IF($H$89="CT","C",'P13'!$D74))))</f>
        <v>NC</v>
      </c>
      <c r="U89" s="12" t="str">
        <f>IF('P14'!$D74="NT","NT",IF($H$89="NCT","NC",IF('P14'!$D74="NC","NC",IF($H$89="CT","C",'P14'!$D74))))</f>
        <v>NC</v>
      </c>
      <c r="V89" s="12" t="str">
        <f>IF('P15'!$D74="NT","NT",IF($H$89="NCT","NC",IF('P15'!$D74="NC","NC",IF($H$89="CT","C",'P15'!$D74))))</f>
        <v>NC</v>
      </c>
      <c r="W89" s="12" t="str">
        <f>IF('P16'!$D74="NT","NT",IF($H$89="NCT","NC",IF('P16'!$D74="NC","NC",IF($H$89="CT","C",'P16'!$D74))))</f>
        <v>NC</v>
      </c>
      <c r="X89" s="12" t="e">
        <f>IF(#REF!="NT","NT",IF($H$89="NCT","NC",IF(#REF!="NC","NC",IF($H$89="CT","C",#REF!))))</f>
        <v>#REF!</v>
      </c>
      <c r="Y89" s="12" t="e">
        <f>IF(#REF!="NT","NT",IF($H$89="NCT","NC",IF(#REF!="NC","NC",IF($H$89="CT","C",#REF!))))</f>
        <v>#REF!</v>
      </c>
      <c r="Z89" s="12" t="e">
        <f>IF(#REF!="NT","NT",IF($H$89="NCT","NC",IF(#REF!="NC","NC",IF($H$89="CT","C",#REF!))))</f>
        <v>#REF!</v>
      </c>
      <c r="AA89" s="12" t="e">
        <f>IF(#REF!="NT","NT",IF($H$89="NCT","NC",IF(#REF!="NC","NC",IF($H$89="CT","C",#REF!))))</f>
        <v>#REF!</v>
      </c>
      <c r="AB89" s="39"/>
    </row>
    <row r="90" spans="1:28" ht="45">
      <c r="A90" s="134"/>
      <c r="B90" s="34" t="s">
        <v>177</v>
      </c>
      <c r="C90" s="35" t="s">
        <v>178</v>
      </c>
      <c r="D90" s="34" t="str">
        <f t="shared" si="27"/>
        <v>NC</v>
      </c>
      <c r="E90" s="67">
        <f t="shared" ref="E90:E101" si="29">COUNTIF(H90:AA90,"C")+COUNTIF(H90:AA90,"CT")</f>
        <v>2</v>
      </c>
      <c r="F90" s="70">
        <f t="shared" ref="F90:F101" si="30">COUNTIF(H90:AA90,"NC")+COUNTIF(H90:AA90,"NCT")</f>
        <v>1</v>
      </c>
      <c r="G90" s="72">
        <f t="shared" si="28"/>
        <v>13</v>
      </c>
      <c r="H90" s="12" t="str">
        <f>'P01'!$D75</f>
        <v>NA</v>
      </c>
      <c r="I90" s="12" t="str">
        <f>IF('P02'!$D75="NT","NT",IF($H$90="NCT","NC",IF('P02'!$D75="NC","NC",IF($H$90="CT","C",'P02'!$D75))))</f>
        <v>C</v>
      </c>
      <c r="J90" s="12" t="str">
        <f>IF('P03'!$D75="NT","NT",IF($H$90="NCT","NC",IF('P03'!$D75="NC","NC",IF($H$90="CT","C",'P03'!$D75))))</f>
        <v>C</v>
      </c>
      <c r="K90" s="12" t="str">
        <f>IF('P04'!$D75="NT","NT",IF($H$90="NCT","NC",IF('P04'!$D75="NC","NC",IF($H$90="CT","C",'P04'!$D75))))</f>
        <v>NA</v>
      </c>
      <c r="L90" s="12" t="str">
        <f>IF('P05'!$D75="NT","NT",IF($H$90="NCT","NC",IF('P05'!$D75="NC","NC",IF($H$90="CT","C",'P05'!$D75))))</f>
        <v>NA</v>
      </c>
      <c r="M90" s="12" t="str">
        <f>IF('P06'!$D75="NT","NT",IF($H$90="NCT","NC",IF('P06'!$D75="NC","NC",IF($H$90="CT","C",'P06'!$D75))))</f>
        <v>NA</v>
      </c>
      <c r="N90" s="12" t="str">
        <f>IF('P07'!$D75="NT","NT",IF($H$90="NCT","NC",IF('P07'!$D75="NC","NC",IF($H$90="CT","C",'P07'!$D75))))</f>
        <v>NA</v>
      </c>
      <c r="O90" s="12" t="str">
        <f>IF('P08'!$D75="NT","NT",IF($H$90="NCT","NC",IF('P08'!$D75="NC","NC",IF($H$90="CT","C",'P08'!$D75))))</f>
        <v>NC</v>
      </c>
      <c r="P90" s="12" t="str">
        <f>IF('P09'!$D75="NT","NT",IF($H$90="NCT","NC",IF('P09'!$D75="NC","NC",IF($H$90="CT","C",'P09'!$D75))))</f>
        <v>NA</v>
      </c>
      <c r="Q90" s="12" t="str">
        <f>IF('P10'!$D75="NT","NT",IF($H$90="NCT","NC",IF('P10'!$D75="NC","NC",IF($H$90="CT","C",'P10'!$D75))))</f>
        <v>NA</v>
      </c>
      <c r="R90" s="12" t="str">
        <f>IF('P11'!$D75="NT","NT",IF($H$90="NCT","NC",IF('P11'!$D75="NC","NC",IF($H$90="CT","C",'P11'!$D75))))</f>
        <v>NA</v>
      </c>
      <c r="S90" s="12" t="str">
        <f>IF('P12'!$D75="NT","NT",IF($H$90="NCT","NC",IF('P12'!$D75="NC","NC",IF($H$90="CT","C",'P12'!$D75))))</f>
        <v>NA</v>
      </c>
      <c r="T90" s="12" t="str">
        <f>IF('P13'!$D75="NT","NT",IF($H$90="NCT","NC",IF('P13'!$D75="NC","NC",IF($H$90="CT","C",'P13'!$D75))))</f>
        <v>NA</v>
      </c>
      <c r="U90" s="12" t="str">
        <f>IF('P14'!$D75="NT","NT",IF($H$90="NCT","NC",IF('P14'!$D75="NC","NC",IF($H$90="CT","C",'P14'!$D75))))</f>
        <v>NA</v>
      </c>
      <c r="V90" s="12" t="str">
        <f>IF('P15'!$D75="NT","NT",IF($H$90="NCT","NC",IF('P15'!$D75="NC","NC",IF($H$90="CT","C",'P15'!$D75))))</f>
        <v>NA</v>
      </c>
      <c r="W90" s="12" t="str">
        <f>IF('P16'!$D75="NT","NT",IF($H$90="NCT","NC",IF('P16'!$D75="NC","NC",IF($H$90="CT","C",'P16'!$D75))))</f>
        <v>NA</v>
      </c>
      <c r="X90" s="12" t="e">
        <f>IF(#REF!="NT","NT",IF($H$90="NCT","NC",IF(#REF!="NC","NC",IF($H$90="CT","C",#REF!))))</f>
        <v>#REF!</v>
      </c>
      <c r="Y90" s="12" t="e">
        <f>IF(#REF!="NT","NT",IF($H$90="NCT","NC",IF(#REF!="NC","NC",IF($H$90="CT","C",#REF!))))</f>
        <v>#REF!</v>
      </c>
      <c r="Z90" s="12" t="e">
        <f>IF(#REF!="NT","NT",IF($H$90="NCT","NC",IF(#REF!="NC","NC",IF($H$90="CT","C",#REF!))))</f>
        <v>#REF!</v>
      </c>
      <c r="AA90" s="12" t="e">
        <f>IF(#REF!="NT","NT",IF($H$90="NCT","NC",IF(#REF!="NC","NC",IF($H$90="CT","C",#REF!))))</f>
        <v>#REF!</v>
      </c>
      <c r="AB90" s="39"/>
    </row>
    <row r="91" spans="1:28" ht="75">
      <c r="A91" s="134"/>
      <c r="B91" s="34" t="s">
        <v>179</v>
      </c>
      <c r="C91" s="35" t="s">
        <v>180</v>
      </c>
      <c r="D91" s="34" t="str">
        <f t="shared" si="27"/>
        <v>NA</v>
      </c>
      <c r="E91" s="67">
        <f t="shared" si="29"/>
        <v>0</v>
      </c>
      <c r="F91" s="70">
        <f t="shared" si="30"/>
        <v>0</v>
      </c>
      <c r="G91" s="72">
        <f t="shared" si="28"/>
        <v>16</v>
      </c>
      <c r="H91" s="12" t="str">
        <f>'P01'!$D76</f>
        <v>NA</v>
      </c>
      <c r="I91" s="12" t="str">
        <f>IF('P02'!$D76="NT","NT",IF($H$91="NCT","NC",IF('P02'!$D76="NC","NC",IF($H$91="CT","C",'P02'!$D76))))</f>
        <v>NA</v>
      </c>
      <c r="J91" s="12" t="str">
        <f>IF('P03'!$D76="NT","NT",IF($H$91="NCT","NC",IF('P03'!$D76="NC","NC",IF($H$91="CT","C",'P03'!$D76))))</f>
        <v>NA</v>
      </c>
      <c r="K91" s="12" t="str">
        <f>IF('P04'!$D76="NT","NT",IF($H$91="NCT","NC",IF('P04'!$D76="NC","NC",IF($H$91="CT","C",'P04'!$D76))))</f>
        <v>NA</v>
      </c>
      <c r="L91" s="12" t="str">
        <f>IF('P05'!$D76="NT","NT",IF($H$91="NCT","NC",IF('P05'!$D76="NC","NC",IF($H$91="CT","C",'P05'!$D76))))</f>
        <v>NA</v>
      </c>
      <c r="M91" s="12" t="str">
        <f>IF('P06'!$D76="NT","NT",IF($H$91="NCT","NC",IF('P06'!$D76="NC","NC",IF($H$91="CT","C",'P06'!$D76))))</f>
        <v>NA</v>
      </c>
      <c r="N91" s="12" t="str">
        <f>IF('P07'!$D76="NT","NT",IF($H$91="NCT","NC",IF('P07'!$D76="NC","NC",IF($H$91="CT","C",'P07'!$D76))))</f>
        <v>NA</v>
      </c>
      <c r="O91" s="12" t="str">
        <f>IF('P08'!$D76="NT","NT",IF($H$91="NCT","NC",IF('P08'!$D76="NC","NC",IF($H$91="CT","C",'P08'!$D76))))</f>
        <v>NA</v>
      </c>
      <c r="P91" s="12" t="str">
        <f>IF('P09'!$D76="NT","NT",IF($H$91="NCT","NC",IF('P09'!$D76="NC","NC",IF($H$91="CT","C",'P09'!$D76))))</f>
        <v>NA</v>
      </c>
      <c r="Q91" s="12" t="str">
        <f>IF('P10'!$D76="NT","NT",IF($H$91="NCT","NC",IF('P10'!$D76="NC","NC",IF($H$91="CT","C",'P10'!$D76))))</f>
        <v>NA</v>
      </c>
      <c r="R91" s="12" t="str">
        <f>IF('P11'!$D76="NT","NT",IF($H$91="NCT","NC",IF('P11'!$D76="NC","NC",IF($H$91="CT","C",'P11'!$D76))))</f>
        <v>NA</v>
      </c>
      <c r="S91" s="12" t="str">
        <f>IF('P12'!$D76="NT","NT",IF($H$91="NCT","NC",IF('P12'!$D76="NC","NC",IF($H$91="CT","C",'P12'!$D76))))</f>
        <v>NA</v>
      </c>
      <c r="T91" s="12" t="str">
        <f>IF('P13'!$D76="NT","NT",IF($H$91="NCT","NC",IF('P13'!$D76="NC","NC",IF($H$91="CT","C",'P13'!$D76))))</f>
        <v>NA</v>
      </c>
      <c r="U91" s="12" t="str">
        <f>IF('P14'!$D76="NT","NT",IF($H$91="NCT","NC",IF('P14'!$D76="NC","NC",IF($H$91="CT","C",'P14'!$D76))))</f>
        <v>NA</v>
      </c>
      <c r="V91" s="12" t="str">
        <f>IF('P15'!$D76="NT","NT",IF($H$91="NCT","NC",IF('P15'!$D76="NC","NC",IF($H$91="CT","C",'P15'!$D76))))</f>
        <v>NA</v>
      </c>
      <c r="W91" s="12" t="str">
        <f>IF('P16'!$D76="NT","NT",IF($H$91="NCT","NC",IF('P16'!$D76="NC","NC",IF($H$91="CT","C",'P16'!$D76))))</f>
        <v>NA</v>
      </c>
      <c r="X91" s="12" t="e">
        <f>IF(#REF!="NT","NT",IF($H$91="NCT","NC",IF(#REF!="NC","NC",IF($H$91="CT","C",#REF!))))</f>
        <v>#REF!</v>
      </c>
      <c r="Y91" s="12" t="e">
        <f>IF(#REF!="NT","NT",IF($H$91="NCT","NC",IF(#REF!="NC","NC",IF($H$91="CT","C",#REF!))))</f>
        <v>#REF!</v>
      </c>
      <c r="Z91" s="12" t="e">
        <f>IF(#REF!="NT","NT",IF($H$91="NCT","NC",IF(#REF!="NC","NC",IF($H$91="CT","C",#REF!))))</f>
        <v>#REF!</v>
      </c>
      <c r="AA91" s="12" t="e">
        <f>IF(#REF!="NT","NT",IF($H$91="NCT","NC",IF(#REF!="NC","NC",IF($H$91="CT","C",#REF!))))</f>
        <v>#REF!</v>
      </c>
      <c r="AB91" s="39"/>
    </row>
    <row r="92" spans="1:28" ht="45">
      <c r="A92" s="134"/>
      <c r="B92" s="34" t="s">
        <v>181</v>
      </c>
      <c r="C92" s="35" t="s">
        <v>182</v>
      </c>
      <c r="D92" s="34" t="str">
        <f t="shared" si="27"/>
        <v>C</v>
      </c>
      <c r="E92" s="67">
        <f t="shared" si="29"/>
        <v>4</v>
      </c>
      <c r="F92" s="70">
        <f t="shared" si="30"/>
        <v>0</v>
      </c>
      <c r="G92" s="72">
        <f t="shared" si="28"/>
        <v>12</v>
      </c>
      <c r="H92" s="12" t="str">
        <f>'P01'!$D77</f>
        <v>C</v>
      </c>
      <c r="I92" s="12" t="str">
        <f>IF('P02'!$D77="NT","NT",IF($H$92="NCT","NC",IF('P02'!$D77="NC","NC",IF($H$92="CT","C",'P02'!$D77))))</f>
        <v>C</v>
      </c>
      <c r="J92" s="12" t="str">
        <f>IF('P03'!$D77="NT","NT",IF($H$92="NCT","NC",IF('P03'!$D77="NC","NC",IF($H$92="CT","C",'P03'!$D77))))</f>
        <v>C</v>
      </c>
      <c r="K92" s="12" t="str">
        <f>IF('P04'!$D77="NT","NT",IF($H$92="NCT","NC",IF('P04'!$D77="NC","NC",IF($H$92="CT","C",'P04'!$D77))))</f>
        <v>NA</v>
      </c>
      <c r="L92" s="12" t="str">
        <f>IF('P05'!$D77="NT","NT",IF($H$92="NCT","NC",IF('P05'!$D77="NC","NC",IF($H$92="CT","C",'P05'!$D77))))</f>
        <v>NA</v>
      </c>
      <c r="M92" s="12" t="str">
        <f>IF('P06'!$D77="NT","NT",IF($H$92="NCT","NC",IF('P06'!$D77="NC","NC",IF($H$92="CT","C",'P06'!$D77))))</f>
        <v>NA</v>
      </c>
      <c r="N92" s="12" t="str">
        <f>IF('P07'!$D77="NT","NT",IF($H$92="NCT","NC",IF('P07'!$D77="NC","NC",IF($H$92="CT","C",'P07'!$D77))))</f>
        <v>NA</v>
      </c>
      <c r="O92" s="12" t="str">
        <f>IF('P08'!$D77="NT","NT",IF($H$92="NCT","NC",IF('P08'!$D77="NC","NC",IF($H$92="CT","C",'P08'!$D77))))</f>
        <v>C</v>
      </c>
      <c r="P92" s="12" t="str">
        <f>IF('P09'!$D77="NT","NT",IF($H$92="NCT","NC",IF('P09'!$D77="NC","NC",IF($H$92="CT","C",'P09'!$D77))))</f>
        <v>NA</v>
      </c>
      <c r="Q92" s="12" t="str">
        <f>IF('P10'!$D77="NT","NT",IF($H$92="NCT","NC",IF('P10'!$D77="NC","NC",IF($H$92="CT","C",'P10'!$D77))))</f>
        <v>NA</v>
      </c>
      <c r="R92" s="12" t="str">
        <f>IF('P11'!$D77="NT","NT",IF($H$92="NCT","NC",IF('P11'!$D77="NC","NC",IF($H$92="CT","C",'P11'!$D77))))</f>
        <v>NA</v>
      </c>
      <c r="S92" s="12" t="str">
        <f>IF('P12'!$D77="NT","NT",IF($H$92="NCT","NC",IF('P12'!$D77="NC","NC",IF($H$92="CT","C",'P12'!$D77))))</f>
        <v>NA</v>
      </c>
      <c r="T92" s="12" t="str">
        <f>IF('P13'!$D77="NT","NT",IF($H$92="NCT","NC",IF('P13'!$D77="NC","NC",IF($H$92="CT","C",'P13'!$D77))))</f>
        <v>NA</v>
      </c>
      <c r="U92" s="12" t="str">
        <f>IF('P14'!$D77="NT","NT",IF($H$92="NCT","NC",IF('P14'!$D77="NC","NC",IF($H$92="CT","C",'P14'!$D77))))</f>
        <v>NA</v>
      </c>
      <c r="V92" s="12" t="str">
        <f>IF('P15'!$D77="NT","NT",IF($H$92="NCT","NC",IF('P15'!$D77="NC","NC",IF($H$92="CT","C",'P15'!$D77))))</f>
        <v>NA</v>
      </c>
      <c r="W92" s="12" t="str">
        <f>IF('P16'!$D77="NT","NT",IF($H$92="NCT","NC",IF('P16'!$D77="NC","NC",IF($H$92="CT","C",'P16'!$D77))))</f>
        <v>NA</v>
      </c>
      <c r="X92" s="12" t="e">
        <f>IF(#REF!="NT","NT",IF($H$92="NCT","NC",IF(#REF!="NC","NC",IF($H$92="CT","C",#REF!))))</f>
        <v>#REF!</v>
      </c>
      <c r="Y92" s="12" t="e">
        <f>IF(#REF!="NT","NT",IF($H$92="NCT","NC",IF(#REF!="NC","NC",IF($H$92="CT","C",#REF!))))</f>
        <v>#REF!</v>
      </c>
      <c r="Z92" s="12" t="e">
        <f>IF(#REF!="NT","NT",IF($H$92="NCT","NC",IF(#REF!="NC","NC",IF($H$92="CT","C",#REF!))))</f>
        <v>#REF!</v>
      </c>
      <c r="AA92" s="12" t="e">
        <f>IF(#REF!="NT","NT",IF($H$92="NCT","NC",IF(#REF!="NC","NC",IF($H$92="CT","C",#REF!))))</f>
        <v>#REF!</v>
      </c>
      <c r="AB92" s="39"/>
    </row>
    <row r="93" spans="1:28" ht="30">
      <c r="A93" s="134"/>
      <c r="B93" s="34" t="s">
        <v>183</v>
      </c>
      <c r="C93" s="35" t="s">
        <v>184</v>
      </c>
      <c r="D93" s="34" t="str">
        <f t="shared" si="27"/>
        <v>C</v>
      </c>
      <c r="E93" s="67">
        <f t="shared" si="29"/>
        <v>2</v>
      </c>
      <c r="F93" s="70">
        <f t="shared" si="30"/>
        <v>0</v>
      </c>
      <c r="G93" s="72">
        <f t="shared" si="28"/>
        <v>14</v>
      </c>
      <c r="H93" s="12" t="str">
        <f>'P01'!$D78</f>
        <v>NA</v>
      </c>
      <c r="I93" s="12" t="str">
        <f>IF('P02'!$D78="NT","NT",IF($H$93="NCT","NC",IF('P02'!$D78="NC","NC",IF($H$93="CT","C",'P02'!$D78))))</f>
        <v>C</v>
      </c>
      <c r="J93" s="12" t="str">
        <f>IF('P03'!$D78="NT","NT",IF($H$93="NCT","NC",IF('P03'!$D78="NC","NC",IF($H$93="CT","C",'P03'!$D78))))</f>
        <v>NA</v>
      </c>
      <c r="K93" s="12" t="str">
        <f>IF('P04'!$D78="NT","NT",IF($H$93="NCT","NC",IF('P04'!$D78="NC","NC",IF($H$93="CT","C",'P04'!$D78))))</f>
        <v>NA</v>
      </c>
      <c r="L93" s="12" t="str">
        <f>IF('P05'!$D78="NT","NT",IF($H$93="NCT","NC",IF('P05'!$D78="NC","NC",IF($H$93="CT","C",'P05'!$D78))))</f>
        <v>NA</v>
      </c>
      <c r="M93" s="12" t="str">
        <f>IF('P06'!$D78="NT","NT",IF($H$93="NCT","NC",IF('P06'!$D78="NC","NC",IF($H$93="CT","C",'P06'!$D78))))</f>
        <v>NA</v>
      </c>
      <c r="N93" s="12" t="str">
        <f>IF('P07'!$D78="NT","NT",IF($H$93="NCT","NC",IF('P07'!$D78="NC","NC",IF($H$93="CT","C",'P07'!$D78))))</f>
        <v>NA</v>
      </c>
      <c r="O93" s="12" t="str">
        <f>IF('P08'!$D78="NT","NT",IF($H$93="NCT","NC",IF('P08'!$D78="NC","NC",IF($H$93="CT","C",'P08'!$D78))))</f>
        <v>C</v>
      </c>
      <c r="P93" s="12" t="str">
        <f>IF('P09'!$D78="NT","NT",IF($H$93="NCT","NC",IF('P09'!$D78="NC","NC",IF($H$93="CT","C",'P09'!$D78))))</f>
        <v>NA</v>
      </c>
      <c r="Q93" s="12" t="str">
        <f>IF('P10'!$D78="NT","NT",IF($H$93="NCT","NC",IF('P10'!$D78="NC","NC",IF($H$93="CT","C",'P10'!$D78))))</f>
        <v>NA</v>
      </c>
      <c r="R93" s="12" t="str">
        <f>IF('P11'!$D78="NT","NT",IF($H$93="NCT","NC",IF('P11'!$D78="NC","NC",IF($H$93="CT","C",'P11'!$D78))))</f>
        <v>NA</v>
      </c>
      <c r="S93" s="12" t="str">
        <f>IF('P12'!$D78="NT","NT",IF($H$93="NCT","NC",IF('P12'!$D78="NC","NC",IF($H$93="CT","C",'P12'!$D78))))</f>
        <v>NA</v>
      </c>
      <c r="T93" s="12" t="str">
        <f>IF('P13'!$D78="NT","NT",IF($H$93="NCT","NC",IF('P13'!$D78="NC","NC",IF($H$93="CT","C",'P13'!$D78))))</f>
        <v>NA</v>
      </c>
      <c r="U93" s="12" t="str">
        <f>IF('P14'!$D78="NT","NT",IF($H$93="NCT","NC",IF('P14'!$D78="NC","NC",IF($H$93="CT","C",'P14'!$D78))))</f>
        <v>NA</v>
      </c>
      <c r="V93" s="12" t="str">
        <f>IF('P15'!$D78="NT","NT",IF($H$93="NCT","NC",IF('P15'!$D78="NC","NC",IF($H$93="CT","C",'P15'!$D78))))</f>
        <v>NA</v>
      </c>
      <c r="W93" s="12" t="str">
        <f>IF('P16'!$D78="NT","NT",IF($H$93="NCT","NC",IF('P16'!$D78="NC","NC",IF($H$93="CT","C",'P16'!$D78))))</f>
        <v>NA</v>
      </c>
      <c r="X93" s="12" t="e">
        <f>IF(#REF!="NT","NT",IF($H$93="NCT","NC",IF(#REF!="NC","NC",IF($H$93="CT","C",#REF!))))</f>
        <v>#REF!</v>
      </c>
      <c r="Y93" s="12" t="e">
        <f>IF(#REF!="NT","NT",IF($H$93="NCT","NC",IF(#REF!="NC","NC",IF($H$93="CT","C",#REF!))))</f>
        <v>#REF!</v>
      </c>
      <c r="Z93" s="12" t="e">
        <f>IF(#REF!="NT","NT",IF($H$93="NCT","NC",IF(#REF!="NC","NC",IF($H$93="CT","C",#REF!))))</f>
        <v>#REF!</v>
      </c>
      <c r="AA93" s="12" t="e">
        <f>IF(#REF!="NT","NT",IF($H$93="NCT","NC",IF(#REF!="NC","NC",IF($H$93="CT","C",#REF!))))</f>
        <v>#REF!</v>
      </c>
      <c r="AB93" s="39"/>
    </row>
    <row r="94" spans="1:28" ht="30">
      <c r="A94" s="134"/>
      <c r="B94" s="34" t="s">
        <v>185</v>
      </c>
      <c r="C94" s="35" t="s">
        <v>186</v>
      </c>
      <c r="D94" s="34" t="str">
        <f t="shared" si="27"/>
        <v>C</v>
      </c>
      <c r="E94" s="67">
        <f t="shared" si="29"/>
        <v>2</v>
      </c>
      <c r="F94" s="70">
        <f t="shared" si="30"/>
        <v>0</v>
      </c>
      <c r="G94" s="72">
        <f t="shared" si="28"/>
        <v>14</v>
      </c>
      <c r="H94" s="12" t="str">
        <f>'P01'!$D79</f>
        <v>NA</v>
      </c>
      <c r="I94" s="12" t="str">
        <f>IF('P02'!$D79="NT","NT",IF($H$94="NCT","NC",IF('P02'!$D79="NC","NC",IF($H$94="CT","C",'P02'!$D79))))</f>
        <v>C</v>
      </c>
      <c r="J94" s="12" t="str">
        <f>IF('P03'!$D79="NT","NT",IF($H$94="NCT","NC",IF('P03'!$D79="NC","NC",IF($H$94="CT","C",'P03'!$D79))))</f>
        <v>NA</v>
      </c>
      <c r="K94" s="12" t="str">
        <f>IF('P04'!$D79="NT","NT",IF($H$94="NCT","NC",IF('P04'!$D79="NC","NC",IF($H$94="CT","C",'P04'!$D79))))</f>
        <v>NA</v>
      </c>
      <c r="L94" s="12" t="str">
        <f>IF('P05'!$D79="NT","NT",IF($H$94="NCT","NC",IF('P05'!$D79="NC","NC",IF($H$94="CT","C",'P05'!$D79))))</f>
        <v>NA</v>
      </c>
      <c r="M94" s="12" t="str">
        <f>IF('P06'!$D79="NT","NT",IF($H$94="NCT","NC",IF('P06'!$D79="NC","NC",IF($H$94="CT","C",'P06'!$D79))))</f>
        <v>NA</v>
      </c>
      <c r="N94" s="12" t="str">
        <f>IF('P07'!$D79="NT","NT",IF($H$94="NCT","NC",IF('P07'!$D79="NC","NC",IF($H$94="CT","C",'P07'!$D79))))</f>
        <v>NA</v>
      </c>
      <c r="O94" s="12" t="str">
        <f>IF('P08'!$D79="NT","NT",IF($H$94="NCT","NC",IF('P08'!$D79="NC","NC",IF($H$94="CT","C",'P08'!$D79))))</f>
        <v>C</v>
      </c>
      <c r="P94" s="12" t="str">
        <f>IF('P09'!$D79="NT","NT",IF($H$94="NCT","NC",IF('P09'!$D79="NC","NC",IF($H$94="CT","C",'P09'!$D79))))</f>
        <v>NA</v>
      </c>
      <c r="Q94" s="12" t="str">
        <f>IF('P10'!$D79="NT","NT",IF($H$94="NCT","NC",IF('P10'!$D79="NC","NC",IF($H$94="CT","C",'P10'!$D79))))</f>
        <v>NA</v>
      </c>
      <c r="R94" s="12" t="str">
        <f>IF('P11'!$D79="NT","NT",IF($H$94="NCT","NC",IF('P11'!$D79="NC","NC",IF($H$94="CT","C",'P11'!$D79))))</f>
        <v>NA</v>
      </c>
      <c r="S94" s="12" t="str">
        <f>IF('P12'!$D79="NT","NT",IF($H$94="NCT","NC",IF('P12'!$D79="NC","NC",IF($H$94="CT","C",'P12'!$D79))))</f>
        <v>NA</v>
      </c>
      <c r="T94" s="12" t="str">
        <f>IF('P13'!$D79="NT","NT",IF($H$94="NCT","NC",IF('P13'!$D79="NC","NC",IF($H$94="CT","C",'P13'!$D79))))</f>
        <v>NA</v>
      </c>
      <c r="U94" s="12" t="str">
        <f>IF('P14'!$D79="NT","NT",IF($H$94="NCT","NC",IF('P14'!$D79="NC","NC",IF($H$94="CT","C",'P14'!$D79))))</f>
        <v>NA</v>
      </c>
      <c r="V94" s="12" t="str">
        <f>IF('P15'!$D79="NT","NT",IF($H$94="NCT","NC",IF('P15'!$D79="NC","NC",IF($H$94="CT","C",'P15'!$D79))))</f>
        <v>NA</v>
      </c>
      <c r="W94" s="12" t="str">
        <f>IF('P16'!$D79="NT","NT",IF($H$94="NCT","NC",IF('P16'!$D79="NC","NC",IF($H$94="CT","C",'P16'!$D79))))</f>
        <v>NA</v>
      </c>
      <c r="X94" s="12" t="e">
        <f>IF(#REF!="NT","NT",IF($H$94="NCT","NC",IF(#REF!="NC","NC",IF($H$94="CT","C",#REF!))))</f>
        <v>#REF!</v>
      </c>
      <c r="Y94" s="12" t="e">
        <f>IF(#REF!="NT","NT",IF($H$94="NCT","NC",IF(#REF!="NC","NC",IF($H$94="CT","C",#REF!))))</f>
        <v>#REF!</v>
      </c>
      <c r="Z94" s="12" t="e">
        <f>IF(#REF!="NT","NT",IF($H$94="NCT","NC",IF(#REF!="NC","NC",IF($H$94="CT","C",#REF!))))</f>
        <v>#REF!</v>
      </c>
      <c r="AA94" s="12" t="e">
        <f>IF(#REF!="NT","NT",IF($H$94="NCT","NC",IF(#REF!="NC","NC",IF($H$94="CT","C",#REF!))))</f>
        <v>#REF!</v>
      </c>
      <c r="AB94" s="39"/>
    </row>
    <row r="95" spans="1:28" ht="45">
      <c r="A95" s="134"/>
      <c r="B95" s="34" t="s">
        <v>187</v>
      </c>
      <c r="C95" s="35" t="s">
        <v>188</v>
      </c>
      <c r="D95" s="34" t="str">
        <f t="shared" si="27"/>
        <v>NC</v>
      </c>
      <c r="E95" s="67">
        <f t="shared" si="29"/>
        <v>1</v>
      </c>
      <c r="F95" s="70">
        <f t="shared" si="30"/>
        <v>1</v>
      </c>
      <c r="G95" s="72">
        <f t="shared" si="28"/>
        <v>14</v>
      </c>
      <c r="H95" s="12" t="str">
        <f>'P01'!$D80</f>
        <v>NA</v>
      </c>
      <c r="I95" s="12" t="str">
        <f>IF('P02'!$D80="NT","NT",IF($H$95="NCT","NC",IF('P02'!$D80="NC","NC",IF($H$95="CT","C",'P02'!$D80))))</f>
        <v>NC</v>
      </c>
      <c r="J95" s="12" t="str">
        <f>IF('P03'!$D80="NT","NT",IF($H$95="NCT","NC",IF('P03'!$D80="NC","NC",IF($H$95="CT","C",'P03'!$D80))))</f>
        <v>NA</v>
      </c>
      <c r="K95" s="12" t="str">
        <f>IF('P04'!$D80="NT","NT",IF($H$95="NCT","NC",IF('P04'!$D80="NC","NC",IF($H$95="CT","C",'P04'!$D80))))</f>
        <v>NA</v>
      </c>
      <c r="L95" s="12" t="str">
        <f>IF('P05'!$D80="NT","NT",IF($H$95="NCT","NC",IF('P05'!$D80="NC","NC",IF($H$95="CT","C",'P05'!$D80))))</f>
        <v>NA</v>
      </c>
      <c r="M95" s="12" t="str">
        <f>IF('P06'!$D80="NT","NT",IF($H$95="NCT","NC",IF('P06'!$D80="NC","NC",IF($H$95="CT","C",'P06'!$D80))))</f>
        <v>NA</v>
      </c>
      <c r="N95" s="12" t="str">
        <f>IF('P07'!$D80="NT","NT",IF($H$95="NCT","NC",IF('P07'!$D80="NC","NC",IF($H$95="CT","C",'P07'!$D80))))</f>
        <v>NA</v>
      </c>
      <c r="O95" s="12" t="str">
        <f>IF('P08'!$D80="NT","NT",IF($H$95="NCT","NC",IF('P08'!$D80="NC","NC",IF($H$95="CT","C",'P08'!$D80))))</f>
        <v>C</v>
      </c>
      <c r="P95" s="12" t="str">
        <f>IF('P09'!$D80="NT","NT",IF($H$95="NCT","NC",IF('P09'!$D80="NC","NC",IF($H$95="CT","C",'P09'!$D80))))</f>
        <v>NA</v>
      </c>
      <c r="Q95" s="12" t="str">
        <f>IF('P10'!$D80="NT","NT",IF($H$95="NCT","NC",IF('P10'!$D80="NC","NC",IF($H$95="CT","C",'P10'!$D80))))</f>
        <v>NA</v>
      </c>
      <c r="R95" s="12" t="str">
        <f>IF('P11'!$D80="NT","NT",IF($H$95="NCT","NC",IF('P11'!$D80="NC","NC",IF($H$95="CT","C",'P11'!$D80))))</f>
        <v>NA</v>
      </c>
      <c r="S95" s="12" t="str">
        <f>IF('P12'!$D80="NT","NT",IF($H$95="NCT","NC",IF('P12'!$D80="NC","NC",IF($H$95="CT","C",'P12'!$D80))))</f>
        <v>NA</v>
      </c>
      <c r="T95" s="12" t="str">
        <f>IF('P13'!$D80="NT","NT",IF($H$95="NCT","NC",IF('P13'!$D80="NC","NC",IF($H$95="CT","C",'P13'!$D80))))</f>
        <v>NA</v>
      </c>
      <c r="U95" s="12" t="str">
        <f>IF('P14'!$D80="NT","NT",IF($H$95="NCT","NC",IF('P14'!$D80="NC","NC",IF($H$95="CT","C",'P14'!$D80))))</f>
        <v>NA</v>
      </c>
      <c r="V95" s="12" t="str">
        <f>IF('P15'!$D80="NT","NT",IF($H$95="NCT","NC",IF('P15'!$D80="NC","NC",IF($H$95="CT","C",'P15'!$D80))))</f>
        <v>NA</v>
      </c>
      <c r="W95" s="12" t="str">
        <f>IF('P16'!$D80="NT","NT",IF($H$95="NCT","NC",IF('P16'!$D80="NC","NC",IF($H$95="CT","C",'P16'!$D80))))</f>
        <v>NA</v>
      </c>
      <c r="X95" s="12" t="e">
        <f>IF(#REF!="NT","NT",IF($H$95="NCT","NC",IF(#REF!="NC","NC",IF($H$95="CT","C",#REF!))))</f>
        <v>#REF!</v>
      </c>
      <c r="Y95" s="12" t="e">
        <f>IF(#REF!="NT","NT",IF($H$95="NCT","NC",IF(#REF!="NC","NC",IF($H$95="CT","C",#REF!))))</f>
        <v>#REF!</v>
      </c>
      <c r="Z95" s="12" t="e">
        <f>IF(#REF!="NT","NT",IF($H$95="NCT","NC",IF(#REF!="NC","NC",IF($H$95="CT","C",#REF!))))</f>
        <v>#REF!</v>
      </c>
      <c r="AA95" s="12" t="e">
        <f>IF(#REF!="NT","NT",IF($H$95="NCT","NC",IF(#REF!="NC","NC",IF($H$95="CT","C",#REF!))))</f>
        <v>#REF!</v>
      </c>
      <c r="AB95" s="39"/>
    </row>
    <row r="96" spans="1:28" ht="45">
      <c r="A96" s="134"/>
      <c r="B96" s="34" t="s">
        <v>189</v>
      </c>
      <c r="C96" s="35" t="s">
        <v>190</v>
      </c>
      <c r="D96" s="34" t="str">
        <f t="shared" si="27"/>
        <v>NA</v>
      </c>
      <c r="E96" s="67">
        <f t="shared" si="29"/>
        <v>0</v>
      </c>
      <c r="F96" s="70">
        <f t="shared" si="30"/>
        <v>0</v>
      </c>
      <c r="G96" s="72">
        <f t="shared" si="28"/>
        <v>16</v>
      </c>
      <c r="H96" s="12" t="str">
        <f>'P01'!$D81</f>
        <v>NA</v>
      </c>
      <c r="I96" s="12" t="str">
        <f>IF('P02'!$D81="NT","NT",IF($H$96="NCT","NC",IF('P02'!$D81="NC","NC",IF($H$96="CT","C",'P02'!$D81))))</f>
        <v>NA</v>
      </c>
      <c r="J96" s="12" t="str">
        <f>IF('P03'!$D81="NT","NT",IF($H$96="NCT","NC",IF('P03'!$D81="NC","NC",IF($H$96="CT","C",'P03'!$D81))))</f>
        <v>NA</v>
      </c>
      <c r="K96" s="12" t="str">
        <f>IF('P04'!$D81="NT","NT",IF($H$96="NCT","NC",IF('P04'!$D81="NC","NC",IF($H$96="CT","C",'P04'!$D81))))</f>
        <v>NA</v>
      </c>
      <c r="L96" s="12" t="str">
        <f>IF('P05'!$D81="NT","NT",IF($H$96="NCT","NC",IF('P05'!$D81="NC","NC",IF($H$96="CT","C",'P05'!$D81))))</f>
        <v>NA</v>
      </c>
      <c r="M96" s="12" t="str">
        <f>IF('P06'!$D81="NT","NT",IF($H$96="NCT","NC",IF('P06'!$D81="NC","NC",IF($H$96="CT","C",'P06'!$D81))))</f>
        <v>NA</v>
      </c>
      <c r="N96" s="12" t="str">
        <f>IF('P07'!$D81="NT","NT",IF($H$96="NCT","NC",IF('P07'!$D81="NC","NC",IF($H$96="CT","C",'P07'!$D81))))</f>
        <v>NA</v>
      </c>
      <c r="O96" s="12" t="str">
        <f>IF('P08'!$D81="NT","NT",IF($H$96="NCT","NC",IF('P08'!$D81="NC","NC",IF($H$96="CT","C",'P08'!$D81))))</f>
        <v>NA</v>
      </c>
      <c r="P96" s="12" t="str">
        <f>IF('P09'!$D81="NT","NT",IF($H$96="NCT","NC",IF('P09'!$D81="NC","NC",IF($H$96="CT","C",'P09'!$D81))))</f>
        <v>NA</v>
      </c>
      <c r="Q96" s="12" t="str">
        <f>IF('P10'!$D81="NT","NT",IF($H$96="NCT","NC",IF('P10'!$D81="NC","NC",IF($H$96="CT","C",'P10'!$D81))))</f>
        <v>NA</v>
      </c>
      <c r="R96" s="12" t="str">
        <f>IF('P11'!$D81="NT","NT",IF($H$96="NCT","NC",IF('P11'!$D81="NC","NC",IF($H$96="CT","C",'P11'!$D81))))</f>
        <v>NA</v>
      </c>
      <c r="S96" s="12" t="str">
        <f>IF('P12'!$D81="NT","NT",IF($H$96="NCT","NC",IF('P12'!$D81="NC","NC",IF($H$96="CT","C",'P12'!$D81))))</f>
        <v>NA</v>
      </c>
      <c r="T96" s="12" t="str">
        <f>IF('P13'!$D81="NT","NT",IF($H$96="NCT","NC",IF('P13'!$D81="NC","NC",IF($H$96="CT","C",'P13'!$D81))))</f>
        <v>NA</v>
      </c>
      <c r="U96" s="12" t="str">
        <f>IF('P14'!$D81="NT","NT",IF($H$96="NCT","NC",IF('P14'!$D81="NC","NC",IF($H$96="CT","C",'P14'!$D81))))</f>
        <v>NA</v>
      </c>
      <c r="V96" s="12" t="str">
        <f>IF('P15'!$D81="NT","NT",IF($H$96="NCT","NC",IF('P15'!$D81="NC","NC",IF($H$96="CT","C",'P15'!$D81))))</f>
        <v>NA</v>
      </c>
      <c r="W96" s="12" t="str">
        <f>IF('P16'!$D81="NT","NT",IF($H$96="NCT","NC",IF('P16'!$D81="NC","NC",IF($H$96="CT","C",'P16'!$D81))))</f>
        <v>NA</v>
      </c>
      <c r="X96" s="12" t="e">
        <f>IF(#REF!="NT","NT",IF($H$96="NCT","NC",IF(#REF!="NC","NC",IF($H$96="CT","C",#REF!))))</f>
        <v>#REF!</v>
      </c>
      <c r="Y96" s="12" t="e">
        <f>IF(#REF!="NT","NT",IF($H$96="NCT","NC",IF(#REF!="NC","NC",IF($H$96="CT","C",#REF!))))</f>
        <v>#REF!</v>
      </c>
      <c r="Z96" s="12" t="e">
        <f>IF(#REF!="NT","NT",IF($H$96="NCT","NC",IF(#REF!="NC","NC",IF($H$96="CT","C",#REF!))))</f>
        <v>#REF!</v>
      </c>
      <c r="AA96" s="12" t="e">
        <f>IF(#REF!="NT","NT",IF($H$96="NCT","NC",IF(#REF!="NC","NC",IF($H$96="CT","C",#REF!))))</f>
        <v>#REF!</v>
      </c>
      <c r="AB96" s="39"/>
    </row>
    <row r="97" spans="1:28" ht="30">
      <c r="A97" s="134"/>
      <c r="B97" s="34" t="s">
        <v>191</v>
      </c>
      <c r="C97" s="35" t="s">
        <v>192</v>
      </c>
      <c r="D97" s="34" t="str">
        <f t="shared" si="27"/>
        <v>NC</v>
      </c>
      <c r="E97" s="67">
        <f t="shared" si="29"/>
        <v>0</v>
      </c>
      <c r="F97" s="70">
        <f t="shared" si="30"/>
        <v>16</v>
      </c>
      <c r="G97" s="72">
        <f t="shared" si="28"/>
        <v>0</v>
      </c>
      <c r="H97" s="12" t="str">
        <f>'P01'!$D82</f>
        <v>NCT</v>
      </c>
      <c r="I97" s="12" t="str">
        <f>IF('P02'!$D82="NT","NT",IF($H$97="NCT","NC",IF('P02'!$D82="NC","NC",IF($H$97="CT","C",'P02'!$D82))))</f>
        <v>NC</v>
      </c>
      <c r="J97" s="12" t="str">
        <f>IF('P03'!$D82="NT","NT",IF($H$97="NCT","NC",IF('P03'!$D82="NC","NC",IF($H$97="CT","C",'P03'!$D82))))</f>
        <v>NC</v>
      </c>
      <c r="K97" s="12" t="str">
        <f>IF('P04'!$D82="NT","NT",IF($H$97="NCT","NC",IF('P04'!$D82="NC","NC",IF($H$97="CT","C",'P04'!$D82))))</f>
        <v>NC</v>
      </c>
      <c r="L97" s="12" t="str">
        <f>IF('P05'!$D82="NT","NT",IF($H$97="NCT","NC",IF('P05'!$D82="NC","NC",IF($H$97="CT","C",'P05'!$D82))))</f>
        <v>NC</v>
      </c>
      <c r="M97" s="12" t="str">
        <f>IF('P06'!$D82="NT","NT",IF($H$97="NCT","NC",IF('P06'!$D82="NC","NC",IF($H$97="CT","C",'P06'!$D82))))</f>
        <v>NC</v>
      </c>
      <c r="N97" s="12" t="str">
        <f>IF('P07'!$D82="NT","NT",IF($H$97="NCT","NC",IF('P07'!$D82="NC","NC",IF($H$97="CT","C",'P07'!$D82))))</f>
        <v>NC</v>
      </c>
      <c r="O97" s="12" t="str">
        <f>IF('P08'!$D82="NT","NT",IF($H$97="NCT","NC",IF('P08'!$D82="NC","NC",IF($H$97="CT","C",'P08'!$D82))))</f>
        <v>NC</v>
      </c>
      <c r="P97" s="12" t="str">
        <f>IF('P09'!$D82="NT","NT",IF($H$97="NCT","NC",IF('P09'!$D82="NC","NC",IF($H$97="CT","C",'P09'!$D82))))</f>
        <v>NC</v>
      </c>
      <c r="Q97" s="12" t="str">
        <f>IF('P10'!$D82="NT","NT",IF($H$97="NCT","NC",IF('P10'!$D82="NC","NC",IF($H$97="CT","C",'P10'!$D82))))</f>
        <v>NC</v>
      </c>
      <c r="R97" s="12" t="str">
        <f>IF('P11'!$D82="NT","NT",IF($H$97="NCT","NC",IF('P11'!$D82="NC","NC",IF($H$97="CT","C",'P11'!$D82))))</f>
        <v>NC</v>
      </c>
      <c r="S97" s="12" t="str">
        <f>IF('P12'!$D82="NT","NT",IF($H$97="NCT","NC",IF('P12'!$D82="NC","NC",IF($H$97="CT","C",'P12'!$D82))))</f>
        <v>NC</v>
      </c>
      <c r="T97" s="12" t="str">
        <f>IF('P13'!$D82="NT","NT",IF($H$97="NCT","NC",IF('P13'!$D82="NC","NC",IF($H$97="CT","C",'P13'!$D82))))</f>
        <v>NC</v>
      </c>
      <c r="U97" s="12" t="str">
        <f>IF('P14'!$D82="NT","NT",IF($H$97="NCT","NC",IF('P14'!$D82="NC","NC",IF($H$97="CT","C",'P14'!$D82))))</f>
        <v>NC</v>
      </c>
      <c r="V97" s="12" t="str">
        <f>IF('P15'!$D82="NT","NT",IF($H$97="NCT","NC",IF('P15'!$D82="NC","NC",IF($H$97="CT","C",'P15'!$D82))))</f>
        <v>NC</v>
      </c>
      <c r="W97" s="12" t="str">
        <f>IF('P16'!$D82="NT","NT",IF($H$97="NCT","NC",IF('P16'!$D82="NC","NC",IF($H$97="CT","C",'P16'!$D82))))</f>
        <v>NC</v>
      </c>
      <c r="X97" s="12" t="e">
        <f>IF(#REF!="NT","NT",IF($H$97="NCT","NC",IF(#REF!="NC","NC",IF($H$97="CT","C",#REF!))))</f>
        <v>#REF!</v>
      </c>
      <c r="Y97" s="12" t="e">
        <f>IF(#REF!="NT","NT",IF($H$97="NCT","NC",IF(#REF!="NC","NC",IF($H$97="CT","C",#REF!))))</f>
        <v>#REF!</v>
      </c>
      <c r="Z97" s="12" t="e">
        <f>IF(#REF!="NT","NT",IF($H$97="NCT","NC",IF(#REF!="NC","NC",IF($H$97="CT","C",#REF!))))</f>
        <v>#REF!</v>
      </c>
      <c r="AA97" s="12" t="e">
        <f>IF(#REF!="NT","NT",IF($H$97="NCT","NC",IF(#REF!="NC","NC",IF($H$97="CT","C",#REF!))))</f>
        <v>#REF!</v>
      </c>
      <c r="AB97" s="39"/>
    </row>
    <row r="98" spans="1:28" ht="45">
      <c r="A98" s="134"/>
      <c r="B98" s="34" t="s">
        <v>193</v>
      </c>
      <c r="C98" s="35" t="s">
        <v>194</v>
      </c>
      <c r="D98" s="34" t="str">
        <f t="shared" si="27"/>
        <v>NC</v>
      </c>
      <c r="E98" s="67">
        <f t="shared" si="29"/>
        <v>0</v>
      </c>
      <c r="F98" s="70">
        <f t="shared" si="30"/>
        <v>1</v>
      </c>
      <c r="G98" s="72">
        <f t="shared" si="28"/>
        <v>15</v>
      </c>
      <c r="H98" s="12" t="str">
        <f>'P01'!$D83</f>
        <v>NA</v>
      </c>
      <c r="I98" s="12" t="str">
        <f>IF('P02'!$D83="NT","NT",IF($H$98="NCT","NC",IF('P02'!$D83="NC","NC",IF($H$98="CT","C",'P02'!$D83))))</f>
        <v>NC</v>
      </c>
      <c r="J98" s="12" t="str">
        <f>IF('P03'!$D83="NT","NT",IF($H$98="NCT","NC",IF('P03'!$D83="NC","NC",IF($H$98="CT","C",'P03'!$D83))))</f>
        <v>NA</v>
      </c>
      <c r="K98" s="12" t="str">
        <f>IF('P04'!$D83="NT","NT",IF($H$98="NCT","NC",IF('P04'!$D83="NC","NC",IF($H$98="CT","C",'P04'!$D83))))</f>
        <v>NA</v>
      </c>
      <c r="L98" s="12" t="str">
        <f>IF('P05'!$D83="NT","NT",IF($H$98="NCT","NC",IF('P05'!$D83="NC","NC",IF($H$98="CT","C",'P05'!$D83))))</f>
        <v>NA</v>
      </c>
      <c r="M98" s="12" t="str">
        <f>IF('P06'!$D83="NT","NT",IF($H$98="NCT","NC",IF('P06'!$D83="NC","NC",IF($H$98="CT","C",'P06'!$D83))))</f>
        <v>NA</v>
      </c>
      <c r="N98" s="12" t="str">
        <f>IF('P07'!$D83="NT","NT",IF($H$98="NCT","NC",IF('P07'!$D83="NC","NC",IF($H$98="CT","C",'P07'!$D83))))</f>
        <v>NA</v>
      </c>
      <c r="O98" s="12" t="str">
        <f>IF('P08'!$D83="NT","NT",IF($H$98="NCT","NC",IF('P08'!$D83="NC","NC",IF($H$98="CT","C",'P08'!$D83))))</f>
        <v>NA</v>
      </c>
      <c r="P98" s="12" t="str">
        <f>IF('P09'!$D83="NT","NT",IF($H$98="NCT","NC",IF('P09'!$D83="NC","NC",IF($H$98="CT","C",'P09'!$D83))))</f>
        <v>NA</v>
      </c>
      <c r="Q98" s="12" t="str">
        <f>IF('P10'!$D83="NT","NT",IF($H$98="NCT","NC",IF('P10'!$D83="NC","NC",IF($H$98="CT","C",'P10'!$D83))))</f>
        <v>NA</v>
      </c>
      <c r="R98" s="12" t="str">
        <f>IF('P11'!$D83="NT","NT",IF($H$98="NCT","NC",IF('P11'!$D83="NC","NC",IF($H$98="CT","C",'P11'!$D83))))</f>
        <v>NA</v>
      </c>
      <c r="S98" s="12" t="str">
        <f>IF('P12'!$D83="NT","NT",IF($H$98="NCT","NC",IF('P12'!$D83="NC","NC",IF($H$98="CT","C",'P12'!$D83))))</f>
        <v>NA</v>
      </c>
      <c r="T98" s="12" t="str">
        <f>IF('P13'!$D83="NT","NT",IF($H$98="NCT","NC",IF('P13'!$D83="NC","NC",IF($H$98="CT","C",'P13'!$D83))))</f>
        <v>NA</v>
      </c>
      <c r="U98" s="12" t="str">
        <f>IF('P14'!$D83="NT","NT",IF($H$98="NCT","NC",IF('P14'!$D83="NC","NC",IF($H$98="CT","C",'P14'!$D83))))</f>
        <v>NA</v>
      </c>
      <c r="V98" s="12" t="str">
        <f>IF('P15'!$D83="NT","NT",IF($H$98="NCT","NC",IF('P15'!$D83="NC","NC",IF($H$98="CT","C",'P15'!$D83))))</f>
        <v>NA</v>
      </c>
      <c r="W98" s="12" t="str">
        <f>IF('P16'!$D83="NT","NT",IF($H$98="NCT","NC",IF('P16'!$D83="NC","NC",IF($H$98="CT","C",'P16'!$D83))))</f>
        <v>NA</v>
      </c>
      <c r="X98" s="12" t="e">
        <f>IF(#REF!="NT","NT",IF($H$98="NCT","NC",IF(#REF!="NC","NC",IF($H$98="CT","C",#REF!))))</f>
        <v>#REF!</v>
      </c>
      <c r="Y98" s="12" t="e">
        <f>IF(#REF!="NT","NT",IF($H$98="NCT","NC",IF(#REF!="NC","NC",IF($H$98="CT","C",#REF!))))</f>
        <v>#REF!</v>
      </c>
      <c r="Z98" s="12" t="e">
        <f>IF(#REF!="NT","NT",IF($H$98="NCT","NC",IF(#REF!="NC","NC",IF($H$98="CT","C",#REF!))))</f>
        <v>#REF!</v>
      </c>
      <c r="AA98" s="12" t="e">
        <f>IF(#REF!="NT","NT",IF($H$98="NCT","NC",IF(#REF!="NC","NC",IF($H$98="CT","C",#REF!))))</f>
        <v>#REF!</v>
      </c>
      <c r="AB98" s="39"/>
    </row>
    <row r="99" spans="1:28" ht="45">
      <c r="A99" s="134"/>
      <c r="B99" s="34" t="s">
        <v>195</v>
      </c>
      <c r="C99" s="35" t="s">
        <v>196</v>
      </c>
      <c r="D99" s="34" t="str">
        <f t="shared" si="27"/>
        <v>NC</v>
      </c>
      <c r="E99" s="67">
        <f t="shared" si="29"/>
        <v>0</v>
      </c>
      <c r="F99" s="70">
        <f t="shared" si="30"/>
        <v>2</v>
      </c>
      <c r="G99" s="72">
        <f t="shared" si="28"/>
        <v>14</v>
      </c>
      <c r="H99" s="12" t="str">
        <f>'P01'!$D84</f>
        <v>NA</v>
      </c>
      <c r="I99" s="12" t="str">
        <f>IF('P02'!$D84="NT","NT",IF($H$99="NCT","NC",IF('P02'!$D84="NC","NC",IF($H$99="CT","C",'P02'!$D84))))</f>
        <v>NC</v>
      </c>
      <c r="J99" s="12" t="str">
        <f>IF('P03'!$D84="NT","NT",IF($H$99="NCT","NC",IF('P03'!$D84="NC","NC",IF($H$99="CT","C",'P03'!$D84))))</f>
        <v>NA</v>
      </c>
      <c r="K99" s="12" t="str">
        <f>IF('P04'!$D84="NT","NT",IF($H$99="NCT","NC",IF('P04'!$D84="NC","NC",IF($H$99="CT","C",'P04'!$D84))))</f>
        <v>NA</v>
      </c>
      <c r="L99" s="12" t="str">
        <f>IF('P05'!$D84="NT","NT",IF($H$99="NCT","NC",IF('P05'!$D84="NC","NC",IF($H$99="CT","C",'P05'!$D84))))</f>
        <v>NA</v>
      </c>
      <c r="M99" s="12" t="str">
        <f>IF('P06'!$D84="NT","NT",IF($H$99="NCT","NC",IF('P06'!$D84="NC","NC",IF($H$99="CT","C",'P06'!$D84))))</f>
        <v>NA</v>
      </c>
      <c r="N99" s="12" t="str">
        <f>IF('P07'!$D84="NT","NT",IF($H$99="NCT","NC",IF('P07'!$D84="NC","NC",IF($H$99="CT","C",'P07'!$D84))))</f>
        <v>NA</v>
      </c>
      <c r="O99" s="12" t="str">
        <f>IF('P08'!$D84="NT","NT",IF($H$99="NCT","NC",IF('P08'!$D84="NC","NC",IF($H$99="CT","C",'P08'!$D84))))</f>
        <v>NC</v>
      </c>
      <c r="P99" s="12" t="str">
        <f>IF('P09'!$D84="NT","NT",IF($H$99="NCT","NC",IF('P09'!$D84="NC","NC",IF($H$99="CT","C",'P09'!$D84))))</f>
        <v>NA</v>
      </c>
      <c r="Q99" s="12" t="str">
        <f>IF('P10'!$D84="NT","NT",IF($H$99="NCT","NC",IF('P10'!$D84="NC","NC",IF($H$99="CT","C",'P10'!$D84))))</f>
        <v>NA</v>
      </c>
      <c r="R99" s="12" t="str">
        <f>IF('P11'!$D84="NT","NT",IF($H$99="NCT","NC",IF('P11'!$D84="NC","NC",IF($H$99="CT","C",'P11'!$D84))))</f>
        <v>NA</v>
      </c>
      <c r="S99" s="12" t="str">
        <f>IF('P12'!$D84="NT","NT",IF($H$99="NCT","NC",IF('P12'!$D84="NC","NC",IF($H$99="CT","C",'P12'!$D84))))</f>
        <v>NA</v>
      </c>
      <c r="T99" s="12" t="str">
        <f>IF('P13'!$D84="NT","NT",IF($H$99="NCT","NC",IF('P13'!$D84="NC","NC",IF($H$99="CT","C",'P13'!$D84))))</f>
        <v>NA</v>
      </c>
      <c r="U99" s="12" t="str">
        <f>IF('P14'!$D84="NT","NT",IF($H$99="NCT","NC",IF('P14'!$D84="NC","NC",IF($H$99="CT","C",'P14'!$D84))))</f>
        <v>NA</v>
      </c>
      <c r="V99" s="12" t="str">
        <f>IF('P15'!$D84="NT","NT",IF($H$99="NCT","NC",IF('P15'!$D84="NC","NC",IF($H$99="CT","C",'P15'!$D84))))</f>
        <v>NA</v>
      </c>
      <c r="W99" s="12" t="str">
        <f>IF('P16'!$D84="NT","NT",IF($H$99="NCT","NC",IF('P16'!$D84="NC","NC",IF($H$99="CT","C",'P16'!$D84))))</f>
        <v>NA</v>
      </c>
      <c r="X99" s="12" t="e">
        <f>IF(#REF!="NT","NT",IF($H$99="NCT","NC",IF(#REF!="NC","NC",IF($H$99="CT","C",#REF!))))</f>
        <v>#REF!</v>
      </c>
      <c r="Y99" s="12" t="e">
        <f>IF(#REF!="NT","NT",IF($H$99="NCT","NC",IF(#REF!="NC","NC",IF($H$99="CT","C",#REF!))))</f>
        <v>#REF!</v>
      </c>
      <c r="Z99" s="12" t="e">
        <f>IF(#REF!="NT","NT",IF($H$99="NCT","NC",IF(#REF!="NC","NC",IF($H$99="CT","C",#REF!))))</f>
        <v>#REF!</v>
      </c>
      <c r="AA99" s="12" t="e">
        <f>IF(#REF!="NT","NT",IF($H$99="NCT","NC",IF(#REF!="NC","NC",IF($H$99="CT","C",#REF!))))</f>
        <v>#REF!</v>
      </c>
      <c r="AB99" s="39"/>
    </row>
    <row r="100" spans="1:28" ht="90">
      <c r="A100" s="134"/>
      <c r="B100" s="34" t="s">
        <v>197</v>
      </c>
      <c r="C100" s="35" t="s">
        <v>268</v>
      </c>
      <c r="D100" s="34" t="str">
        <f t="shared" si="27"/>
        <v>NA</v>
      </c>
      <c r="E100" s="67">
        <f t="shared" si="29"/>
        <v>0</v>
      </c>
      <c r="F100" s="70">
        <f t="shared" si="30"/>
        <v>0</v>
      </c>
      <c r="G100" s="72">
        <f t="shared" si="28"/>
        <v>16</v>
      </c>
      <c r="H100" s="12" t="str">
        <f>'P01'!$D85</f>
        <v>NA</v>
      </c>
      <c r="I100" s="12" t="str">
        <f>IF('P02'!$D85="NT","NT",IF($H$100="NCT","NC",IF('P02'!$D85="NC","NC",IF($H$100="CT","C",'P02'!$D85))))</f>
        <v>NA</v>
      </c>
      <c r="J100" s="12" t="str">
        <f>IF('P03'!$D85="NT","NT",IF($H$100="NCT","NC",IF('P03'!$D85="NC","NC",IF($H$100="CT","C",'P03'!$D85))))</f>
        <v>NA</v>
      </c>
      <c r="K100" s="12" t="str">
        <f>IF('P04'!$D85="NT","NT",IF($H$100="NCT","NC",IF('P04'!$D85="NC","NC",IF($H$100="CT","C",'P04'!$D85))))</f>
        <v>NA</v>
      </c>
      <c r="L100" s="12" t="str">
        <f>IF('P05'!$D85="NT","NT",IF($H$100="NCT","NC",IF('P05'!$D85="NC","NC",IF($H$100="CT","C",'P05'!$D85))))</f>
        <v>NA</v>
      </c>
      <c r="M100" s="12" t="str">
        <f>IF('P06'!$D85="NT","NT",IF($H$100="NCT","NC",IF('P06'!$D85="NC","NC",IF($H$100="CT","C",'P06'!$D85))))</f>
        <v>NA</v>
      </c>
      <c r="N100" s="12" t="str">
        <f>IF('P07'!$D85="NT","NT",IF($H$100="NCT","NC",IF('P07'!$D85="NC","NC",IF($H$100="CT","C",'P07'!$D85))))</f>
        <v>NA</v>
      </c>
      <c r="O100" s="12" t="str">
        <f>IF('P08'!$D85="NT","NT",IF($H$100="NCT","NC",IF('P08'!$D85="NC","NC",IF($H$100="CT","C",'P08'!$D85))))</f>
        <v>NA</v>
      </c>
      <c r="P100" s="12" t="str">
        <f>IF('P09'!$D85="NT","NT",IF($H$100="NCT","NC",IF('P09'!$D85="NC","NC",IF($H$100="CT","C",'P09'!$D85))))</f>
        <v>NA</v>
      </c>
      <c r="Q100" s="12" t="str">
        <f>IF('P10'!$D85="NT","NT",IF($H$100="NCT","NC",IF('P10'!$D85="NC","NC",IF($H$100="CT","C",'P10'!$D85))))</f>
        <v>NA</v>
      </c>
      <c r="R100" s="12" t="str">
        <f>IF('P11'!$D85="NT","NT",IF($H$100="NCT","NC",IF('P11'!$D85="NC","NC",IF($H$100="CT","C",'P11'!$D85))))</f>
        <v>NA</v>
      </c>
      <c r="S100" s="12" t="str">
        <f>IF('P12'!$D85="NT","NT",IF($H$100="NCT","NC",IF('P12'!$D85="NC","NC",IF($H$100="CT","C",'P12'!$D85))))</f>
        <v>NA</v>
      </c>
      <c r="T100" s="12" t="str">
        <f>IF('P13'!$D85="NT","NT",IF($H$100="NCT","NC",IF('P13'!$D85="NC","NC",IF($H$100="CT","C",'P13'!$D85))))</f>
        <v>NA</v>
      </c>
      <c r="U100" s="12" t="str">
        <f>IF('P14'!$D85="NT","NT",IF($H$100="NCT","NC",IF('P14'!$D85="NC","NC",IF($H$100="CT","C",'P14'!$D85))))</f>
        <v>NA</v>
      </c>
      <c r="V100" s="12" t="str">
        <f>IF('P15'!$D85="NT","NT",IF($H$100="NCT","NC",IF('P15'!$D85="NC","NC",IF($H$100="CT","C",'P15'!$D85))))</f>
        <v>NA</v>
      </c>
      <c r="W100" s="12" t="str">
        <f>IF('P16'!$D85="NT","NT",IF($H$100="NCT","NC",IF('P16'!$D85="NC","NC",IF($H$100="CT","C",'P16'!$D85))))</f>
        <v>NA</v>
      </c>
      <c r="X100" s="12" t="e">
        <f>IF(#REF!="NT","NT",IF($H$100="NCT","NC",IF(#REF!="NC","NC",IF($H$100="CT","C",#REF!))))</f>
        <v>#REF!</v>
      </c>
      <c r="Y100" s="12" t="e">
        <f>IF(#REF!="NT","NT",IF($H$100="NCT","NC",IF(#REF!="NC","NC",IF($H$100="CT","C",#REF!))))</f>
        <v>#REF!</v>
      </c>
      <c r="Z100" s="12" t="e">
        <f>IF(#REF!="NT","NT",IF($H$100="NCT","NC",IF(#REF!="NC","NC",IF($H$100="CT","C",#REF!))))</f>
        <v>#REF!</v>
      </c>
      <c r="AA100" s="12" t="e">
        <f>IF(#REF!="NT","NT",IF($H$100="NCT","NC",IF(#REF!="NC","NC",IF($H$100="CT","C",#REF!))))</f>
        <v>#REF!</v>
      </c>
      <c r="AB100" s="39"/>
    </row>
    <row r="101" spans="1:28" ht="45">
      <c r="A101" s="134"/>
      <c r="B101" s="34" t="s">
        <v>198</v>
      </c>
      <c r="C101" s="35" t="s">
        <v>199</v>
      </c>
      <c r="D101" s="34" t="str">
        <f t="shared" si="27"/>
        <v>NC</v>
      </c>
      <c r="E101" s="67">
        <f t="shared" si="29"/>
        <v>0</v>
      </c>
      <c r="F101" s="70">
        <f t="shared" si="30"/>
        <v>1</v>
      </c>
      <c r="G101" s="72">
        <f t="shared" si="28"/>
        <v>15</v>
      </c>
      <c r="H101" s="12" t="str">
        <f>'P01'!$D86</f>
        <v>NA</v>
      </c>
      <c r="I101" s="12" t="str">
        <f>IF('P02'!$D86="NT","NT",IF($H$101="NCT","NC",IF('P02'!$D86="NC","NC",IF($H$101="CT","C",'P02'!$D86))))</f>
        <v>NC</v>
      </c>
      <c r="J101" s="12" t="str">
        <f>IF('P03'!$D86="NT","NT",IF($H$101="NCT","NC",IF('P03'!$D86="NC","NC",IF($H$101="CT","C",'P03'!$D86))))</f>
        <v>NA</v>
      </c>
      <c r="K101" s="12" t="str">
        <f>IF('P04'!$D86="NT","NT",IF($H$101="NCT","NC",IF('P04'!$D86="NC","NC",IF($H$101="CT","C",'P04'!$D86))))</f>
        <v>NA</v>
      </c>
      <c r="L101" s="12" t="str">
        <f>IF('P05'!$D86="NT","NT",IF($H$101="NCT","NC",IF('P05'!$D86="NC","NC",IF($H$101="CT","C",'P05'!$D86))))</f>
        <v>NA</v>
      </c>
      <c r="M101" s="12" t="str">
        <f>IF('P06'!$D86="NT","NT",IF($H$101="NCT","NC",IF('P06'!$D86="NC","NC",IF($H$101="CT","C",'P06'!$D86))))</f>
        <v>NA</v>
      </c>
      <c r="N101" s="12" t="str">
        <f>IF('P07'!$D86="NT","NT",IF($H$101="NCT","NC",IF('P07'!$D86="NC","NC",IF($H$101="CT","C",'P07'!$D86))))</f>
        <v>NA</v>
      </c>
      <c r="O101" s="12" t="str">
        <f>IF('P08'!$D86="NT","NT",IF($H$101="NCT","NC",IF('P08'!$D86="NC","NC",IF($H$101="CT","C",'P08'!$D86))))</f>
        <v>NA</v>
      </c>
      <c r="P101" s="12" t="str">
        <f>IF('P09'!$D86="NT","NT",IF($H$101="NCT","NC",IF('P09'!$D86="NC","NC",IF($H$101="CT","C",'P09'!$D86))))</f>
        <v>NA</v>
      </c>
      <c r="Q101" s="12" t="str">
        <f>IF('P10'!$D86="NT","NT",IF($H$101="NCT","NC",IF('P10'!$D86="NC","NC",IF($H$101="CT","C",'P10'!$D86))))</f>
        <v>NA</v>
      </c>
      <c r="R101" s="12" t="str">
        <f>IF('P11'!$D86="NT","NT",IF($H$101="NCT","NC",IF('P11'!$D86="NC","NC",IF($H$101="CT","C",'P11'!$D86))))</f>
        <v>NA</v>
      </c>
      <c r="S101" s="12" t="str">
        <f>IF('P12'!$D86="NT","NT",IF($H$101="NCT","NC",IF('P12'!$D86="NC","NC",IF($H$101="CT","C",'P12'!$D86))))</f>
        <v>NA</v>
      </c>
      <c r="T101" s="12" t="str">
        <f>IF('P13'!$D86="NT","NT",IF($H$101="NCT","NC",IF('P13'!$D86="NC","NC",IF($H$101="CT","C",'P13'!$D86))))</f>
        <v>NA</v>
      </c>
      <c r="U101" s="12" t="str">
        <f>IF('P14'!$D86="NT","NT",IF($H$101="NCT","NC",IF('P14'!$D86="NC","NC",IF($H$101="CT","C",'P14'!$D86))))</f>
        <v>NA</v>
      </c>
      <c r="V101" s="12" t="str">
        <f>IF('P15'!$D86="NT","NT",IF($H$101="NCT","NC",IF('P15'!$D86="NC","NC",IF($H$101="CT","C",'P15'!$D86))))</f>
        <v>NA</v>
      </c>
      <c r="W101" s="12" t="str">
        <f>IF('P16'!$D86="NT","NT",IF($H$101="NCT","NC",IF('P16'!$D86="NC","NC",IF($H$101="CT","C",'P16'!$D86))))</f>
        <v>NA</v>
      </c>
      <c r="X101" s="12" t="e">
        <f>IF(#REF!="NT","NT",IF($H$101="NCT","NC",IF(#REF!="NC","NC",IF($H$101="CT","C",#REF!))))</f>
        <v>#REF!</v>
      </c>
      <c r="Y101" s="12" t="e">
        <f>IF(#REF!="NT","NT",IF($H$101="NCT","NC",IF(#REF!="NC","NC",IF($H$101="CT","C",#REF!))))</f>
        <v>#REF!</v>
      </c>
      <c r="Z101" s="12" t="e">
        <f>IF(#REF!="NT","NT",IF($H$101="NCT","NC",IF(#REF!="NC","NC",IF($H$101="CT","C",#REF!))))</f>
        <v>#REF!</v>
      </c>
      <c r="AA101" s="12" t="e">
        <f>IF(#REF!="NT","NT",IF($H$101="NCT","NC",IF(#REF!="NC","NC",IF($H$101="CT","C",#REF!))))</f>
        <v>#REF!</v>
      </c>
      <c r="AB101" s="39"/>
    </row>
    <row r="102" spans="1:28">
      <c r="A102" s="31"/>
      <c r="B102" s="29"/>
      <c r="C102" s="29"/>
      <c r="D102" s="30"/>
      <c r="E102" s="66">
        <f>SUM(E89:E101)</f>
        <v>11</v>
      </c>
      <c r="F102" s="77">
        <f>SUM(F89:F101)</f>
        <v>38</v>
      </c>
      <c r="G102" s="73">
        <f>SUM(G89:G101)</f>
        <v>159</v>
      </c>
      <c r="H102" s="29"/>
      <c r="I102" s="29"/>
      <c r="J102" s="29"/>
      <c r="K102" s="29"/>
      <c r="L102" s="29"/>
      <c r="M102" s="29"/>
      <c r="N102" s="29"/>
      <c r="O102" s="29"/>
      <c r="P102" s="29"/>
      <c r="Q102" s="29"/>
      <c r="R102" s="29"/>
      <c r="S102" s="29"/>
      <c r="T102" s="29"/>
      <c r="U102" s="29"/>
      <c r="V102" s="29"/>
      <c r="W102" s="29"/>
      <c r="X102" s="29"/>
      <c r="Y102" s="29"/>
      <c r="Z102" s="29"/>
      <c r="AA102" s="29"/>
      <c r="AB102" s="39"/>
    </row>
    <row r="103" spans="1:28" ht="45">
      <c r="A103" s="133" t="s">
        <v>32</v>
      </c>
      <c r="B103" s="34" t="s">
        <v>200</v>
      </c>
      <c r="C103" s="35" t="s">
        <v>201</v>
      </c>
      <c r="D103" s="34" t="str">
        <f t="shared" ref="D103:D113" si="31">IF(F103&gt;0,"NC",IF(E103&gt;0,"C",IF(G103&gt;0,"NA","NT")))</f>
        <v>C</v>
      </c>
      <c r="E103" s="67">
        <f>COUNTIF(H103:AA103,"C")+COUNTIF(H103:AA103,"CT")</f>
        <v>16</v>
      </c>
      <c r="F103" s="70">
        <f>COUNTIF(H103:AA103,"NC")+COUNTIF(H103:AA103,"NCT")</f>
        <v>0</v>
      </c>
      <c r="G103" s="72">
        <f t="shared" ref="G103:G113" si="32">COUNTIF(H103:AA103,"NA")</f>
        <v>0</v>
      </c>
      <c r="H103" s="12" t="str">
        <f>'P01'!$D87</f>
        <v>CT</v>
      </c>
      <c r="I103" s="12" t="str">
        <f>IF('P02'!$D87="NT","NT",IF($H$103="NCT","NC",IF('P02'!$D87="NC","NC",IF($H$103="CT","C",'P02'!$D87))))</f>
        <v>C</v>
      </c>
      <c r="J103" s="12" t="str">
        <f>IF('P03'!$D87="NT","NT",IF($H$103="NCT","NC",IF('P03'!$D87="NC","NC",IF($H$103="CT","C",'P03'!$D87))))</f>
        <v>C</v>
      </c>
      <c r="K103" s="12" t="str">
        <f>IF('P04'!$D87="NT","NT",IF($H$103="NCT","NC",IF('P04'!$D87="NC","NC",IF($H$103="CT","C",'P04'!$D87))))</f>
        <v>C</v>
      </c>
      <c r="L103" s="12" t="str">
        <f>IF('P05'!$D87="NT","NT",IF($H$103="NCT","NC",IF('P05'!$D87="NC","NC",IF($H$103="CT","C",'P05'!$D87))))</f>
        <v>C</v>
      </c>
      <c r="M103" s="12" t="str">
        <f>IF('P06'!$D87="NT","NT",IF($H$103="NCT","NC",IF('P06'!$D87="NC","NC",IF($H$103="CT","C",'P06'!$D87))))</f>
        <v>C</v>
      </c>
      <c r="N103" s="12" t="str">
        <f>IF('P07'!$D87="NT","NT",IF($H$103="NCT","NC",IF('P07'!$D87="NC","NC",IF($H$103="CT","C",'P07'!$D87))))</f>
        <v>C</v>
      </c>
      <c r="O103" s="12" t="str">
        <f>IF('P08'!$D87="NT","NT",IF($H$103="NCT","NC",IF('P08'!$D87="NC","NC",IF($H$103="CT","C",'P08'!$D87))))</f>
        <v>C</v>
      </c>
      <c r="P103" s="12" t="str">
        <f>IF('P09'!$D87="NT","NT",IF($H$103="NCT","NC",IF('P09'!$D87="NC","NC",IF($H$103="CT","C",'P09'!$D87))))</f>
        <v>C</v>
      </c>
      <c r="Q103" s="12" t="str">
        <f>IF('P10'!$D87="NT","NT",IF($H$103="NCT","NC",IF('P10'!$D87="NC","NC",IF($H$103="CT","C",'P10'!$D87))))</f>
        <v>C</v>
      </c>
      <c r="R103" s="12" t="str">
        <f>IF('P11'!$D87="NT","NT",IF($H$103="NCT","NC",IF('P11'!$D87="NC","NC",IF($H$103="CT","C",'P11'!$D87))))</f>
        <v>C</v>
      </c>
      <c r="S103" s="12" t="str">
        <f>IF('P12'!$D87="NT","NT",IF($H$103="NCT","NC",IF('P12'!$D87="NC","NC",IF($H$103="CT","C",'P12'!$D87))))</f>
        <v>C</v>
      </c>
      <c r="T103" s="12" t="str">
        <f>IF('P13'!$D87="NT","NT",IF($H$103="NCT","NC",IF('P13'!$D87="NC","NC",IF($H$103="CT","C",'P13'!$D87))))</f>
        <v>C</v>
      </c>
      <c r="U103" s="12" t="str">
        <f>IF('P14'!$D87="NT","NT",IF($H$103="NCT","NC",IF('P14'!$D87="NC","NC",IF($H$103="CT","C",'P14'!$D87))))</f>
        <v>C</v>
      </c>
      <c r="V103" s="12" t="str">
        <f>IF('P15'!$D87="NT","NT",IF($H$103="NCT","NC",IF('P15'!$D87="NC","NC",IF($H$103="CT","C",'P15'!$D87))))</f>
        <v>C</v>
      </c>
      <c r="W103" s="12" t="str">
        <f>IF('P16'!$D87="NT","NT",IF($H$103="NCT","NC",IF('P16'!$D87="NC","NC",IF($H$103="CT","C",'P16'!$D87))))</f>
        <v>C</v>
      </c>
      <c r="X103" s="12" t="e">
        <f>IF(#REF!="NT","NT",IF($H$103="NCT","NC",IF(#REF!="NC","NC",IF($H$103="CT","C",#REF!))))</f>
        <v>#REF!</v>
      </c>
      <c r="Y103" s="12" t="e">
        <f>IF(#REF!="NT","NT",IF($H$103="NCT","NC",IF(#REF!="NC","NC",IF($H$103="CT","C",#REF!))))</f>
        <v>#REF!</v>
      </c>
      <c r="Z103" s="12" t="e">
        <f>IF(#REF!="NT","NT",IF($H$103="NCT","NC",IF(#REF!="NC","NC",IF($H$103="CT","C",#REF!))))</f>
        <v>#REF!</v>
      </c>
      <c r="AA103" s="12" t="e">
        <f>IF(#REF!="NT","NT",IF($H$103="NCT","NC",#REF!))</f>
        <v>#REF!</v>
      </c>
      <c r="AB103" s="39"/>
    </row>
    <row r="104" spans="1:28" ht="45">
      <c r="A104" s="134"/>
      <c r="B104" s="34" t="s">
        <v>202</v>
      </c>
      <c r="C104" s="35" t="s">
        <v>203</v>
      </c>
      <c r="D104" s="34" t="str">
        <f t="shared" si="31"/>
        <v>C</v>
      </c>
      <c r="E104" s="67">
        <f t="shared" ref="E104:E113" si="33">COUNTIF(H104:AA104,"C")+COUNTIF(H104:AA104,"CT")</f>
        <v>16</v>
      </c>
      <c r="F104" s="70">
        <f t="shared" ref="F104:F113" si="34">COUNTIF(H104:AA104,"NC")+COUNTIF(H104:AA104,"NCT")</f>
        <v>0</v>
      </c>
      <c r="G104" s="72">
        <f t="shared" si="32"/>
        <v>0</v>
      </c>
      <c r="H104" s="12" t="str">
        <f>'P01'!$D88</f>
        <v>CT</v>
      </c>
      <c r="I104" s="12" t="str">
        <f>IF('P02'!$D88="NT","NT",IF($H$104="NCT","NC",IF('P02'!$D88="NC","NC",IF($H$104="CT","C",'P02'!$D88))))</f>
        <v>C</v>
      </c>
      <c r="J104" s="12" t="str">
        <f>IF('P03'!$D88="NT","NT",IF($H$104="NCT","NC",IF('P03'!$D88="NC","NC",IF($H$104="CT","C",'P03'!$D88))))</f>
        <v>C</v>
      </c>
      <c r="K104" s="12" t="str">
        <f>IF('P04'!$D88="NT","NT",IF($H$104="NCT","NC",IF('P04'!$D88="NC","NC",IF($H$104="CT","C",'P04'!$D88))))</f>
        <v>C</v>
      </c>
      <c r="L104" s="12" t="str">
        <f>IF('P05'!$D88="NT","NT",IF($H$104="NCT","NC",IF('P05'!$D88="NC","NC",IF($H$104="CT","C",'P05'!$D88))))</f>
        <v>C</v>
      </c>
      <c r="M104" s="12" t="str">
        <f>IF('P06'!$D88="NT","NT",IF($H$104="NCT","NC",IF('P06'!$D88="NC","NC",IF($H$104="CT","C",'P06'!$D88))))</f>
        <v>C</v>
      </c>
      <c r="N104" s="12" t="str">
        <f>IF('P07'!$D88="NT","NT",IF($H$104="NCT","NC",IF('P07'!$D88="NC","NC",IF($H$104="CT","C",'P07'!$D88))))</f>
        <v>C</v>
      </c>
      <c r="O104" s="12" t="str">
        <f>IF('P08'!$D88="NT","NT",IF($H$104="NCT","NC",IF('P08'!$D88="NC","NC",IF($H$104="CT","C",'P08'!$D88))))</f>
        <v>C</v>
      </c>
      <c r="P104" s="12" t="str">
        <f>IF('P09'!$D88="NT","NT",IF($H$104="NCT","NC",IF('P09'!$D88="NC","NC",IF($H$104="CT","C",'P09'!$D88))))</f>
        <v>C</v>
      </c>
      <c r="Q104" s="12" t="str">
        <f>IF('P10'!$D88="NT","NT",IF($H$104="NCT","NC",IF('P10'!$D88="NC","NC",IF($H$104="CT","C",'P10'!$D88))))</f>
        <v>C</v>
      </c>
      <c r="R104" s="12" t="str">
        <f>IF('P11'!$D88="NT","NT",IF($H$104="NCT","NC",IF('P11'!$D88="NC","NC",IF($H$104="CT","C",'P11'!$D88))))</f>
        <v>C</v>
      </c>
      <c r="S104" s="12" t="str">
        <f>IF('P12'!$D88="NT","NT",IF($H$104="NCT","NC",IF('P12'!$D88="NC","NC",IF($H$104="CT","C",'P12'!$D88))))</f>
        <v>C</v>
      </c>
      <c r="T104" s="12" t="str">
        <f>IF('P13'!$D88="NT","NT",IF($H$104="NCT","NC",IF('P13'!$D88="NC","NC",IF($H$104="CT","C",'P13'!$D88))))</f>
        <v>C</v>
      </c>
      <c r="U104" s="12" t="str">
        <f>IF('P14'!$D88="NT","NT",IF($H$104="NCT","NC",IF('P14'!$D88="NC","NC",IF($H$104="CT","C",'P14'!$D88))))</f>
        <v>C</v>
      </c>
      <c r="V104" s="12" t="str">
        <f>IF('P15'!$D88="NT","NT",IF($H$104="NCT","NC",IF('P15'!$D88="NC","NC",IF($H$104="CT","C",'P15'!$D88))))</f>
        <v>C</v>
      </c>
      <c r="W104" s="12" t="str">
        <f>IF('P16'!$D88="NT","NT",IF($H$104="NCT","NC",IF('P16'!$D88="NC","NC",IF($H$104="CT","C",'P16'!$D88))))</f>
        <v>C</v>
      </c>
      <c r="X104" s="12" t="e">
        <f>IF(#REF!="NT","NT",IF($H$104="NCT","NC",IF(#REF!="NC","NC",IF($H$104="CT","C",#REF!))))</f>
        <v>#REF!</v>
      </c>
      <c r="Y104" s="12" t="e">
        <f>IF(#REF!="NT","NT",IF($H$104="NCT","NC",IF(#REF!="NC","NC",IF($H$104="CT","C",#REF!))))</f>
        <v>#REF!</v>
      </c>
      <c r="Z104" s="12" t="e">
        <f>IF(#REF!="NT","NT",IF($H$104="NCT","NC",IF(#REF!="NC","NC",IF($H$104="CT","C",#REF!))))</f>
        <v>#REF!</v>
      </c>
      <c r="AA104" s="12" t="e">
        <f>IF(#REF!="NT","NT",IF($H$104="NCT","NC",#REF!))</f>
        <v>#REF!</v>
      </c>
      <c r="AB104" s="39"/>
    </row>
    <row r="105" spans="1:28" ht="15">
      <c r="A105" s="134"/>
      <c r="B105" s="34" t="s">
        <v>204</v>
      </c>
      <c r="C105" s="35" t="s">
        <v>205</v>
      </c>
      <c r="D105" s="34" t="str">
        <f t="shared" si="31"/>
        <v>C</v>
      </c>
      <c r="E105" s="67">
        <f t="shared" si="33"/>
        <v>1</v>
      </c>
      <c r="F105" s="70">
        <f t="shared" si="34"/>
        <v>0</v>
      </c>
      <c r="G105" s="72">
        <f t="shared" si="32"/>
        <v>15</v>
      </c>
      <c r="H105" s="12" t="str">
        <f>'P01'!$D89</f>
        <v>NA</v>
      </c>
      <c r="I105" s="12" t="str">
        <f>IF('P02'!$D89="NT","NT",IF($H$105="NCT","NC",IF('P02'!$D89="NC","NC",IF($H$105="CT","C",'P02'!$D89))))</f>
        <v>NA</v>
      </c>
      <c r="J105" s="12" t="str">
        <f>IF('P03'!$D89="NT","NT",IF($H$105="NCT","NC",IF('P03'!$D89="NC","NC",IF($H$105="CT","C",'P03'!$D89))))</f>
        <v>NA</v>
      </c>
      <c r="K105" s="12" t="str">
        <f>IF('P04'!$D89="NT","NT",IF($H$105="NCT","NC",IF('P04'!$D89="NC","NC",IF($H$105="CT","C",'P04'!$D89))))</f>
        <v>NA</v>
      </c>
      <c r="L105" s="12" t="str">
        <f>IF('P05'!$D89="NT","NT",IF($H$105="NCT","NC",IF('P05'!$D89="NC","NC",IF($H$105="CT","C",'P05'!$D89))))</f>
        <v>NA</v>
      </c>
      <c r="M105" s="12" t="str">
        <f>IF('P06'!$D89="NT","NT",IF($H$105="NCT","NC",IF('P06'!$D89="NC","NC",IF($H$105="CT","C",'P06'!$D89))))</f>
        <v>C</v>
      </c>
      <c r="N105" s="12" t="str">
        <f>IF('P07'!$D89="NT","NT",IF($H$105="NCT","NC",IF('P07'!$D89="NC","NC",IF($H$105="CT","C",'P07'!$D89))))</f>
        <v>NA</v>
      </c>
      <c r="O105" s="12" t="str">
        <f>IF('P08'!$D89="NT","NT",IF($H$105="NCT","NC",IF('P08'!$D89="NC","NC",IF($H$105="CT","C",'P08'!$D89))))</f>
        <v>NA</v>
      </c>
      <c r="P105" s="12" t="str">
        <f>IF('P09'!$D89="NT","NT",IF($H$105="NCT","NC",IF('P09'!$D89="NC","NC",IF($H$105="CT","C",'P09'!$D89))))</f>
        <v>NA</v>
      </c>
      <c r="Q105" s="12" t="str">
        <f>IF('P10'!$D89="NT","NT",IF($H$105="NCT","NC",IF('P10'!$D89="NC","NC",IF($H$105="CT","C",'P10'!$D89))))</f>
        <v>NA</v>
      </c>
      <c r="R105" s="12" t="str">
        <f>IF('P11'!$D89="NT","NT",IF($H$105="NCT","NC",IF('P11'!$D89="NC","NC",IF($H$105="CT","C",'P11'!$D89))))</f>
        <v>NA</v>
      </c>
      <c r="S105" s="12" t="str">
        <f>IF('P12'!$D89="NT","NT",IF($H$105="NCT","NC",IF('P12'!$D89="NC","NC",IF($H$105="CT","C",'P12'!$D89))))</f>
        <v>NA</v>
      </c>
      <c r="T105" s="12" t="str">
        <f>IF('P13'!$D89="NT","NT",IF($H$105="NCT","NC",IF('P13'!$D89="NC","NC",IF($H$105="CT","C",'P13'!$D89))))</f>
        <v>NA</v>
      </c>
      <c r="U105" s="12" t="str">
        <f>IF('P14'!$D89="NT","NT",IF($H$105="NCT","NC",IF('P14'!$D89="NC","NC",IF($H$105="CT","C",'P14'!$D89))))</f>
        <v>NA</v>
      </c>
      <c r="V105" s="12" t="str">
        <f>IF('P15'!$D89="NT","NT",IF($H$105="NCT","NC",IF('P15'!$D89="NC","NC",IF($H$105="CT","C",'P15'!$D89))))</f>
        <v>NA</v>
      </c>
      <c r="W105" s="12" t="str">
        <f>IF('P16'!$D89="NT","NT",IF($H$105="NCT","NC",IF('P16'!$D89="NC","NC",IF($H$105="CT","C",'P16'!$D89))))</f>
        <v>NA</v>
      </c>
      <c r="X105" s="12" t="e">
        <f>IF(#REF!="NT","NT",IF($H$105="NCT","NC",IF(#REF!="NC","NC",IF($H$105="CT","C",#REF!))))</f>
        <v>#REF!</v>
      </c>
      <c r="Y105" s="12" t="e">
        <f>IF(#REF!="NT","NT",IF($H$105="NCT","NC",IF(#REF!="NC","NC",IF($H$105="CT","C",#REF!))))</f>
        <v>#REF!</v>
      </c>
      <c r="Z105" s="12" t="e">
        <f>IF(#REF!="NT","NT",IF($H$105="NCT","NC",IF(#REF!="NC","NC",IF($H$105="CT","C",#REF!))))</f>
        <v>#REF!</v>
      </c>
      <c r="AA105" s="12" t="e">
        <f>IF(#REF!="NT","NT",IF($H$105="NCT","NC",#REF!))</f>
        <v>#REF!</v>
      </c>
      <c r="AB105" s="39"/>
    </row>
    <row r="106" spans="1:28" ht="45">
      <c r="A106" s="134"/>
      <c r="B106" s="34" t="s">
        <v>206</v>
      </c>
      <c r="C106" s="35" t="s">
        <v>272</v>
      </c>
      <c r="D106" s="34" t="str">
        <f t="shared" si="31"/>
        <v>C</v>
      </c>
      <c r="E106" s="67">
        <f t="shared" si="33"/>
        <v>16</v>
      </c>
      <c r="F106" s="70">
        <f t="shared" si="34"/>
        <v>0</v>
      </c>
      <c r="G106" s="72">
        <f t="shared" si="32"/>
        <v>0</v>
      </c>
      <c r="H106" s="12" t="str">
        <f>'P01'!$D90</f>
        <v>CT</v>
      </c>
      <c r="I106" s="12" t="str">
        <f>IF('P02'!$D90="NT","NT",IF($H$106="NCT","NC",IF('P02'!$D90="NC","NC",IF($H$106="CT","C",'P02'!$D90))))</f>
        <v>C</v>
      </c>
      <c r="J106" s="12" t="str">
        <f>IF('P03'!$D90="NT","NT",IF($H$106="NCT","NC",IF('P03'!$D90="NC","NC",IF($H$106="CT","C",'P03'!$D90))))</f>
        <v>C</v>
      </c>
      <c r="K106" s="12" t="str">
        <f>IF('P04'!$D90="NT","NT",IF($H$106="NCT","NC",IF('P04'!$D90="NC","NC",IF($H$106="CT","C",'P04'!$D90))))</f>
        <v>C</v>
      </c>
      <c r="L106" s="12" t="str">
        <f>IF('P05'!$D90="NT","NT",IF($H$106="NCT","NC",IF('P05'!$D90="NC","NC",IF($H$106="CT","C",'P05'!$D90))))</f>
        <v>C</v>
      </c>
      <c r="M106" s="12" t="str">
        <f>IF('P06'!$D90="NT","NT",IF($H$106="NCT","NC",IF('P06'!$D90="NC","NC",IF($H$106="CT","C",'P06'!$D90))))</f>
        <v>C</v>
      </c>
      <c r="N106" s="12" t="str">
        <f>IF('P07'!$D90="NT","NT",IF($H$106="NCT","NC",IF('P07'!$D90="NC","NC",IF($H$106="CT","C",'P07'!$D90))))</f>
        <v>C</v>
      </c>
      <c r="O106" s="12" t="str">
        <f>IF('P08'!$D90="NT","NT",IF($H$106="NCT","NC",IF('P08'!$D90="NC","NC",IF($H$106="CT","C",'P08'!$D90))))</f>
        <v>C</v>
      </c>
      <c r="P106" s="12" t="str">
        <f>IF('P09'!$D90="NT","NT",IF($H$106="NCT","NC",IF('P09'!$D90="NC","NC",IF($H$106="CT","C",'P09'!$D90))))</f>
        <v>C</v>
      </c>
      <c r="Q106" s="12" t="str">
        <f>IF('P10'!$D90="NT","NT",IF($H$106="NCT","NC",IF('P10'!$D90="NC","NC",IF($H$106="CT","C",'P10'!$D90))))</f>
        <v>C</v>
      </c>
      <c r="R106" s="12" t="str">
        <f>IF('P11'!$D90="NT","NT",IF($H$106="NCT","NC",IF('P11'!$D90="NC","NC",IF($H$106="CT","C",'P11'!$D90))))</f>
        <v>C</v>
      </c>
      <c r="S106" s="12" t="str">
        <f>IF('P12'!$D90="NT","NT",IF($H$106="NCT","NC",IF('P12'!$D90="NC","NC",IF($H$106="CT","C",'P12'!$D90))))</f>
        <v>C</v>
      </c>
      <c r="T106" s="12" t="str">
        <f>IF('P13'!$D90="NT","NT",IF($H$106="NCT","NC",IF('P13'!$D90="NC","NC",IF($H$106="CT","C",'P13'!$D90))))</f>
        <v>C</v>
      </c>
      <c r="U106" s="12" t="str">
        <f>IF('P14'!$D90="NT","NT",IF($H$106="NCT","NC",IF('P14'!$D90="NC","NC",IF($H$106="CT","C",'P14'!$D90))))</f>
        <v>C</v>
      </c>
      <c r="V106" s="12" t="str">
        <f>IF('P15'!$D90="NT","NT",IF($H$106="NCT","NC",IF('P15'!$D90="NC","NC",IF($H$106="CT","C",'P15'!$D90))))</f>
        <v>C</v>
      </c>
      <c r="W106" s="12" t="str">
        <f>IF('P16'!$D90="NT","NT",IF($H$106="NCT","NC",IF('P16'!$D90="NC","NC",IF($H$106="CT","C",'P16'!$D90))))</f>
        <v>C</v>
      </c>
      <c r="X106" s="12" t="e">
        <f>IF(#REF!="NT","NT",IF($H$106="NCT","NC",IF(#REF!="NC","NC",IF($H$106="CT","C",#REF!))))</f>
        <v>#REF!</v>
      </c>
      <c r="Y106" s="12" t="e">
        <f>IF(#REF!="NT","NT",IF($H$106="NCT","NC",IF(#REF!="NC","NC",IF($H$106="CT","C",#REF!))))</f>
        <v>#REF!</v>
      </c>
      <c r="Z106" s="12" t="e">
        <f>IF(#REF!="NT","NT",IF($H$106="NCT","NC",IF(#REF!="NC","NC",IF($H$106="CT","C",#REF!))))</f>
        <v>#REF!</v>
      </c>
      <c r="AA106" s="12" t="e">
        <f>IF(#REF!="NT","NT",IF($H$106="NCT","NC",#REF!))</f>
        <v>#REF!</v>
      </c>
      <c r="AB106" s="39"/>
    </row>
    <row r="107" spans="1:28" ht="45">
      <c r="A107" s="134"/>
      <c r="B107" s="34" t="s">
        <v>207</v>
      </c>
      <c r="C107" s="35" t="s">
        <v>208</v>
      </c>
      <c r="D107" s="34" t="str">
        <f t="shared" si="31"/>
        <v>C</v>
      </c>
      <c r="E107" s="67">
        <f t="shared" si="33"/>
        <v>16</v>
      </c>
      <c r="F107" s="70">
        <f t="shared" si="34"/>
        <v>0</v>
      </c>
      <c r="G107" s="72">
        <f t="shared" si="32"/>
        <v>0</v>
      </c>
      <c r="H107" s="12" t="str">
        <f>'P01'!$D91</f>
        <v>CT</v>
      </c>
      <c r="I107" s="12" t="str">
        <f>IF('P02'!$D91="NT","NT",IF($H$107="NCT","NC",IF('P02'!$D91="NC","NC",IF($H$107="CT","C",'P02'!$D91))))</f>
        <v>C</v>
      </c>
      <c r="J107" s="12" t="str">
        <f>IF('P03'!$D91="NT","NT",IF($H$107="NCT","NC",IF('P03'!$D91="NC","NC",IF($H$107="CT","C",'P03'!$D91))))</f>
        <v>C</v>
      </c>
      <c r="K107" s="12" t="str">
        <f>IF('P04'!$D91="NT","NT",IF($H$107="NCT","NC",IF('P04'!$D91="NC","NC",IF($H$107="CT","C",'P04'!$D91))))</f>
        <v>C</v>
      </c>
      <c r="L107" s="12" t="str">
        <f>IF('P05'!$D91="NT","NT",IF($H$107="NCT","NC",IF('P05'!$D91="NC","NC",IF($H$107="CT","C",'P05'!$D91))))</f>
        <v>C</v>
      </c>
      <c r="M107" s="12" t="str">
        <f>IF('P06'!$D91="NT","NT",IF($H$107="NCT","NC",IF('P06'!$D91="NC","NC",IF($H$107="CT","C",'P06'!$D91))))</f>
        <v>C</v>
      </c>
      <c r="N107" s="12" t="str">
        <f>IF('P07'!$D91="NT","NT",IF($H$107="NCT","NC",IF('P07'!$D91="NC","NC",IF($H$107="CT","C",'P07'!$D91))))</f>
        <v>C</v>
      </c>
      <c r="O107" s="12" t="str">
        <f>IF('P08'!$D91="NT","NT",IF($H$107="NCT","NC",IF('P08'!$D91="NC","NC",IF($H$107="CT","C",'P08'!$D91))))</f>
        <v>C</v>
      </c>
      <c r="P107" s="12" t="str">
        <f>IF('P09'!$D91="NT","NT",IF($H$107="NCT","NC",IF('P09'!$D91="NC","NC",IF($H$107="CT","C",'P09'!$D91))))</f>
        <v>C</v>
      </c>
      <c r="Q107" s="12" t="str">
        <f>IF('P10'!$D91="NT","NT",IF($H$107="NCT","NC",IF('P10'!$D91="NC","NC",IF($H$107="CT","C",'P10'!$D91))))</f>
        <v>C</v>
      </c>
      <c r="R107" s="12" t="str">
        <f>IF('P11'!$D91="NT","NT",IF($H$107="NCT","NC",IF('P11'!$D91="NC","NC",IF($H$107="CT","C",'P11'!$D91))))</f>
        <v>C</v>
      </c>
      <c r="S107" s="12" t="str">
        <f>IF('P12'!$D91="NT","NT",IF($H$107="NCT","NC",IF('P12'!$D91="NC","NC",IF($H$107="CT","C",'P12'!$D91))))</f>
        <v>C</v>
      </c>
      <c r="T107" s="12" t="str">
        <f>IF('P13'!$D91="NT","NT",IF($H$107="NCT","NC",IF('P13'!$D91="NC","NC",IF($H$107="CT","C",'P13'!$D91))))</f>
        <v>C</v>
      </c>
      <c r="U107" s="12" t="str">
        <f>IF('P14'!$D91="NT","NT",IF($H$107="NCT","NC",IF('P14'!$D91="NC","NC",IF($H$107="CT","C",'P14'!$D91))))</f>
        <v>C</v>
      </c>
      <c r="V107" s="12" t="str">
        <f>IF('P15'!$D91="NT","NT",IF($H$107="NCT","NC",IF('P15'!$D91="NC","NC",IF($H$107="CT","C",'P15'!$D91))))</f>
        <v>C</v>
      </c>
      <c r="W107" s="12" t="str">
        <f>IF('P16'!$D91="NT","NT",IF($H$107="NCT","NC",IF('P16'!$D91="NC","NC",IF($H$107="CT","C",'P16'!$D91))))</f>
        <v>C</v>
      </c>
      <c r="X107" s="12" t="e">
        <f>IF(#REF!="NT","NT",IF($H$107="NCT","NC",IF(#REF!="NC","NC",IF($H$107="CT","C",#REF!))))</f>
        <v>#REF!</v>
      </c>
      <c r="Y107" s="12" t="e">
        <f>IF(#REF!="NT","NT",IF($H$107="NCT","NC",IF(#REF!="NC","NC",IF($H$107="CT","C",#REF!))))</f>
        <v>#REF!</v>
      </c>
      <c r="Z107" s="12" t="e">
        <f>IF(#REF!="NT","NT",IF($H$107="NCT","NC",IF(#REF!="NC","NC",IF($H$107="CT","C",#REF!))))</f>
        <v>#REF!</v>
      </c>
      <c r="AA107" s="12" t="e">
        <f>IF(#REF!="NT","NT",IF($H$107="NCT","NC",#REF!))</f>
        <v>#REF!</v>
      </c>
      <c r="AB107" s="39"/>
    </row>
    <row r="108" spans="1:28" ht="90">
      <c r="A108" s="134"/>
      <c r="B108" s="34" t="s">
        <v>209</v>
      </c>
      <c r="C108" s="35" t="s">
        <v>210</v>
      </c>
      <c r="D108" s="34" t="str">
        <f t="shared" si="31"/>
        <v>NC</v>
      </c>
      <c r="E108" s="67">
        <f t="shared" si="33"/>
        <v>0</v>
      </c>
      <c r="F108" s="70">
        <f t="shared" si="34"/>
        <v>16</v>
      </c>
      <c r="G108" s="72">
        <f t="shared" si="32"/>
        <v>0</v>
      </c>
      <c r="H108" s="12" t="str">
        <f>'P01'!$D92</f>
        <v>NCT</v>
      </c>
      <c r="I108" s="12" t="str">
        <f>IF('P02'!$D92="NT","NT",IF($H$108="NCT","NC",IF('P02'!$D92="NC","NC",IF($H$108="CT","C",'P02'!$D92))))</f>
        <v>NC</v>
      </c>
      <c r="J108" s="12" t="str">
        <f>IF('P03'!$D92="NT","NT",IF($H$108="NCT","NC",IF('P03'!$D92="NC","NC",IF($H$108="CT","C",'P03'!$D92))))</f>
        <v>NC</v>
      </c>
      <c r="K108" s="12" t="str">
        <f>IF('P04'!$D92="NT","NT",IF($H$108="NCT","NC",IF('P04'!$D92="NC","NC",IF($H$108="CT","C",'P04'!$D92))))</f>
        <v>NC</v>
      </c>
      <c r="L108" s="12" t="str">
        <f>IF('P05'!$D92="NT","NT",IF($H$108="NCT","NC",IF('P05'!$D92="NC","NC",IF($H$108="CT","C",'P05'!$D92))))</f>
        <v>NC</v>
      </c>
      <c r="M108" s="12" t="str">
        <f>IF('P06'!$D92="NT","NT",IF($H$108="NCT","NC",IF('P06'!$D92="NC","NC",IF($H$108="CT","C",'P06'!$D92))))</f>
        <v>NC</v>
      </c>
      <c r="N108" s="12" t="str">
        <f>IF('P07'!$D92="NT","NT",IF($H$108="NCT","NC",IF('P07'!$D92="NC","NC",IF($H$108="CT","C",'P07'!$D92))))</f>
        <v>NC</v>
      </c>
      <c r="O108" s="12" t="str">
        <f>IF('P08'!$D92="NT","NT",IF($H$108="NCT","NC",IF('P08'!$D92="NC","NC",IF($H$108="CT","C",'P08'!$D92))))</f>
        <v>NC</v>
      </c>
      <c r="P108" s="12" t="str">
        <f>IF('P09'!$D92="NT","NT",IF($H$108="NCT","NC",IF('P09'!$D92="NC","NC",IF($H$108="CT","C",'P09'!$D92))))</f>
        <v>NC</v>
      </c>
      <c r="Q108" s="12" t="str">
        <f>IF('P10'!$D92="NT","NT",IF($H$108="NCT","NC",IF('P10'!$D92="NC","NC",IF($H$108="CT","C",'P10'!$D92))))</f>
        <v>NC</v>
      </c>
      <c r="R108" s="12" t="str">
        <f>IF('P11'!$D92="NT","NT",IF($H$108="NCT","NC",IF('P11'!$D92="NC","NC",IF($H$108="CT","C",'P11'!$D92))))</f>
        <v>NC</v>
      </c>
      <c r="S108" s="12" t="str">
        <f>IF('P12'!$D92="NT","NT",IF($H$108="NCT","NC",IF('P12'!$D92="NC","NC",IF($H$108="CT","C",'P12'!$D92))))</f>
        <v>NC</v>
      </c>
      <c r="T108" s="12" t="str">
        <f>IF('P13'!$D92="NT","NT",IF($H$108="NCT","NC",IF('P13'!$D92="NC","NC",IF($H$108="CT","C",'P13'!$D92))))</f>
        <v>NC</v>
      </c>
      <c r="U108" s="12" t="str">
        <f>IF('P14'!$D92="NT","NT",IF($H$108="NCT","NC",IF('P14'!$D92="NC","NC",IF($H$108="CT","C",'P14'!$D92))))</f>
        <v>NC</v>
      </c>
      <c r="V108" s="12" t="str">
        <f>IF('P15'!$D92="NT","NT",IF($H$108="NCT","NC",IF('P15'!$D92="NC","NC",IF($H$108="CT","C",'P15'!$D92))))</f>
        <v>NC</v>
      </c>
      <c r="W108" s="12" t="str">
        <f>IF('P16'!$D92="NT","NT",IF($H$108="NCT","NC",IF('P16'!$D92="NC","NC",IF($H$108="CT","C",'P16'!$D92))))</f>
        <v>NC</v>
      </c>
      <c r="X108" s="12" t="e">
        <f>IF(#REF!="NT","NT",IF($H$108="NCT","NC",IF(#REF!="NC","NC",IF($H$108="CT","C",#REF!))))</f>
        <v>#REF!</v>
      </c>
      <c r="Y108" s="12" t="e">
        <f>IF(#REF!="NT","NT",IF($H$108="NCT","NC",IF(#REF!="NC","NC",IF($H$108="CT","C",#REF!))))</f>
        <v>#REF!</v>
      </c>
      <c r="Z108" s="12" t="e">
        <f>IF(#REF!="NT","NT",IF($H$108="NCT","NC",IF(#REF!="NC","NC",IF($H$108="CT","C",#REF!))))</f>
        <v>#REF!</v>
      </c>
      <c r="AA108" s="12" t="e">
        <f>IF(#REF!="NT","NT",IF($H$108="NCT","NC",#REF!))</f>
        <v>#REF!</v>
      </c>
      <c r="AB108" s="39"/>
    </row>
    <row r="109" spans="1:28" ht="45">
      <c r="A109" s="134"/>
      <c r="B109" s="34" t="s">
        <v>211</v>
      </c>
      <c r="C109" s="35" t="s">
        <v>212</v>
      </c>
      <c r="D109" s="34" t="str">
        <f t="shared" si="31"/>
        <v>C</v>
      </c>
      <c r="E109" s="67">
        <f t="shared" si="33"/>
        <v>16</v>
      </c>
      <c r="F109" s="70">
        <f t="shared" si="34"/>
        <v>0</v>
      </c>
      <c r="G109" s="72">
        <f t="shared" si="32"/>
        <v>0</v>
      </c>
      <c r="H109" s="12" t="str">
        <f>'P01'!$D93</f>
        <v>CT</v>
      </c>
      <c r="I109" s="12" t="str">
        <f>IF('P02'!$D93="NT","NT",IF($H$109="NCT","NC",IF('P02'!$D93="NC","NC",IF($H$109="CT","C",'P02'!$D93))))</f>
        <v>C</v>
      </c>
      <c r="J109" s="12" t="str">
        <f>IF('P03'!$D93="NT","NT",IF($H$109="NCT","NC",IF('P03'!$D93="NC","NC",IF($H$109="CT","C",'P03'!$D93))))</f>
        <v>C</v>
      </c>
      <c r="K109" s="12" t="str">
        <f>IF('P04'!$D93="NT","NT",IF($H$109="NCT","NC",IF('P04'!$D93="NC","NC",IF($H$109="CT","C",'P04'!$D93))))</f>
        <v>C</v>
      </c>
      <c r="L109" s="12" t="str">
        <f>IF('P05'!$D93="NT","NT",IF($H$109="NCT","NC",IF('P05'!$D93="NC","NC",IF($H$109="CT","C",'P05'!$D93))))</f>
        <v>C</v>
      </c>
      <c r="M109" s="12" t="str">
        <f>IF('P06'!$D93="NT","NT",IF($H$109="NCT","NC",IF('P06'!$D93="NC","NC",IF($H$109="CT","C",'P06'!$D93))))</f>
        <v>C</v>
      </c>
      <c r="N109" s="12" t="str">
        <f>IF('P07'!$D93="NT","NT",IF($H$109="NCT","NC",IF('P07'!$D93="NC","NC",IF($H$109="CT","C",'P07'!$D93))))</f>
        <v>C</v>
      </c>
      <c r="O109" s="12" t="str">
        <f>IF('P08'!$D93="NT","NT",IF($H$109="NCT","NC",IF('P08'!$D93="NC","NC",IF($H$109="CT","C",'P08'!$D93))))</f>
        <v>C</v>
      </c>
      <c r="P109" s="12" t="str">
        <f>IF('P09'!$D93="NT","NT",IF($H$109="NCT","NC",IF('P09'!$D93="NC","NC",IF($H$109="CT","C",'P09'!$D93))))</f>
        <v>C</v>
      </c>
      <c r="Q109" s="12" t="str">
        <f>IF('P10'!$D93="NT","NT",IF($H$109="NCT","NC",IF('P10'!$D93="NC","NC",IF($H$109="CT","C",'P10'!$D93))))</f>
        <v>C</v>
      </c>
      <c r="R109" s="12" t="str">
        <f>IF('P11'!$D93="NT","NT",IF($H$109="NCT","NC",IF('P11'!$D93="NC","NC",IF($H$109="CT","C",'P11'!$D93))))</f>
        <v>C</v>
      </c>
      <c r="S109" s="12" t="str">
        <f>IF('P12'!$D93="NT","NT",IF($H$109="NCT","NC",IF('P12'!$D93="NC","NC",IF($H$109="CT","C",'P12'!$D93))))</f>
        <v>C</v>
      </c>
      <c r="T109" s="12" t="str">
        <f>IF('P13'!$D93="NT","NT",IF($H$109="NCT","NC",IF('P13'!$D93="NC","NC",IF($H$109="CT","C",'P13'!$D93))))</f>
        <v>C</v>
      </c>
      <c r="U109" s="12" t="str">
        <f>IF('P14'!$D93="NT","NT",IF($H$109="NCT","NC",IF('P14'!$D93="NC","NC",IF($H$109="CT","C",'P14'!$D93))))</f>
        <v>C</v>
      </c>
      <c r="V109" s="12" t="str">
        <f>IF('P15'!$D93="NT","NT",IF($H$109="NCT","NC",IF('P15'!$D93="NC","NC",IF($H$109="CT","C",'P15'!$D93))))</f>
        <v>C</v>
      </c>
      <c r="W109" s="12" t="str">
        <f>IF('P16'!$D93="NT","NT",IF($H$109="NCT","NC",IF('P16'!$D93="NC","NC",IF($H$109="CT","C",'P16'!$D93))))</f>
        <v>C</v>
      </c>
      <c r="X109" s="12" t="e">
        <f>IF(#REF!="NT","NT",IF($H$109="NCT","NC",IF(#REF!="NC","NC",IF($H$109="CT","C",#REF!))))</f>
        <v>#REF!</v>
      </c>
      <c r="Y109" s="12" t="e">
        <f>IF(#REF!="NT","NT",IF($H$109="NCT","NC",IF(#REF!="NC","NC",IF($H$109="CT","C",#REF!))))</f>
        <v>#REF!</v>
      </c>
      <c r="Z109" s="12" t="e">
        <f>IF(#REF!="NT","NT",IF($H$109="NCT","NC",IF(#REF!="NC","NC",IF($H$109="CT","C",#REF!))))</f>
        <v>#REF!</v>
      </c>
      <c r="AA109" s="12" t="e">
        <f>IF(#REF!="NT","NT",IF($H$109="NCT","NC",#REF!))</f>
        <v>#REF!</v>
      </c>
      <c r="AB109" s="39"/>
    </row>
    <row r="110" spans="1:28" ht="30">
      <c r="A110" s="134"/>
      <c r="B110" s="34" t="s">
        <v>213</v>
      </c>
      <c r="C110" s="35" t="s">
        <v>214</v>
      </c>
      <c r="D110" s="34" t="str">
        <f t="shared" si="31"/>
        <v>NC</v>
      </c>
      <c r="E110" s="67">
        <f t="shared" si="33"/>
        <v>0</v>
      </c>
      <c r="F110" s="70">
        <f t="shared" si="34"/>
        <v>16</v>
      </c>
      <c r="G110" s="72">
        <f t="shared" si="32"/>
        <v>0</v>
      </c>
      <c r="H110" s="12" t="str">
        <f>'P01'!$D94</f>
        <v>NCT</v>
      </c>
      <c r="I110" s="12" t="str">
        <f>IF('P02'!$D94="NT","NT",IF($H$110="NCT","NC",IF('P02'!$D94="NC","NC",IF($H$110="CT","C",'P02'!$D94))))</f>
        <v>NC</v>
      </c>
      <c r="J110" s="12" t="str">
        <f>IF('P03'!$D94="NT","NT",IF($H$110="NCT","NC",IF('P03'!$D94="NC","NC",IF($H$110="CT","C",'P03'!$D94))))</f>
        <v>NC</v>
      </c>
      <c r="K110" s="12" t="str">
        <f>IF('P04'!$D94="NT","NT",IF($H$110="NCT","NC",IF('P04'!$D94="NC","NC",IF($H$110="CT","C",'P04'!$D94))))</f>
        <v>NC</v>
      </c>
      <c r="L110" s="12" t="str">
        <f>IF('P05'!$D94="NT","NT",IF($H$110="NCT","NC",IF('P05'!$D94="NC","NC",IF($H$110="CT","C",'P05'!$D94))))</f>
        <v>NC</v>
      </c>
      <c r="M110" s="12" t="str">
        <f>IF('P06'!$D94="NT","NT",IF($H$110="NCT","NC",IF('P06'!$D94="NC","NC",IF($H$110="CT","C",'P06'!$D94))))</f>
        <v>NC</v>
      </c>
      <c r="N110" s="12" t="str">
        <f>IF('P07'!$D94="NT","NT",IF($H$110="NCT","NC",IF('P07'!$D94="NC","NC",IF($H$110="CT","C",'P07'!$D94))))</f>
        <v>NC</v>
      </c>
      <c r="O110" s="12" t="str">
        <f>IF('P08'!$D94="NT","NT",IF($H$110="NCT","NC",IF('P08'!$D94="NC","NC",IF($H$110="CT","C",'P08'!$D94))))</f>
        <v>NC</v>
      </c>
      <c r="P110" s="12" t="str">
        <f>IF('P09'!$D94="NT","NT",IF($H$110="NCT","NC",IF('P09'!$D94="NC","NC",IF($H$110="CT","C",'P09'!$D94))))</f>
        <v>NC</v>
      </c>
      <c r="Q110" s="12" t="str">
        <f>IF('P10'!$D94="NT","NT",IF($H$110="NCT","NC",IF('P10'!$D94="NC","NC",IF($H$110="CT","C",'P10'!$D94))))</f>
        <v>NC</v>
      </c>
      <c r="R110" s="12" t="str">
        <f>IF('P11'!$D94="NT","NT",IF($H$110="NCT","NC",IF('P11'!$D94="NC","NC",IF($H$110="CT","C",'P11'!$D94))))</f>
        <v>NC</v>
      </c>
      <c r="S110" s="12" t="str">
        <f>IF('P12'!$D94="NT","NT",IF($H$110="NCT","NC",IF('P12'!$D94="NC","NC",IF($H$110="CT","C",'P12'!$D94))))</f>
        <v>NC</v>
      </c>
      <c r="T110" s="12" t="str">
        <f>IF('P13'!$D94="NT","NT",IF($H$110="NCT","NC",IF('P13'!$D94="NC","NC",IF($H$110="CT","C",'P13'!$D94))))</f>
        <v>NC</v>
      </c>
      <c r="U110" s="12" t="str">
        <f>IF('P14'!$D94="NT","NT",IF($H$110="NCT","NC",IF('P14'!$D94="NC","NC",IF($H$110="CT","C",'P14'!$D94))))</f>
        <v>NC</v>
      </c>
      <c r="V110" s="12" t="str">
        <f>IF('P15'!$D94="NT","NT",IF($H$110="NCT","NC",IF('P15'!$D94="NC","NC",IF($H$110="CT","C",'P15'!$D94))))</f>
        <v>NC</v>
      </c>
      <c r="W110" s="12" t="str">
        <f>IF('P16'!$D94="NT","NT",IF($H$110="NCT","NC",IF('P16'!$D94="NC","NC",IF($H$110="CT","C",'P16'!$D94))))</f>
        <v>NC</v>
      </c>
      <c r="X110" s="12" t="e">
        <f>IF(#REF!="NT","NT",IF($H$110="NCT","NC",IF(#REF!="NC","NC",IF($H$110="CT","C",#REF!))))</f>
        <v>#REF!</v>
      </c>
      <c r="Y110" s="12" t="e">
        <f>IF(#REF!="NT","NT",IF($H$110="NCT","NC",IF(#REF!="NC","NC",IF($H$110="CT","C",#REF!))))</f>
        <v>#REF!</v>
      </c>
      <c r="Z110" s="12" t="e">
        <f>IF(#REF!="NT","NT",IF($H$110="NCT","NC",IF(#REF!="NC","NC",IF($H$110="CT","C",#REF!))))</f>
        <v>#REF!</v>
      </c>
      <c r="AA110" s="12" t="e">
        <f>IF(#REF!="NT","NT",IF($H$110="NCT","NC",#REF!))</f>
        <v>#REF!</v>
      </c>
      <c r="AB110" s="39"/>
    </row>
    <row r="111" spans="1:28" ht="45">
      <c r="A111" s="134"/>
      <c r="B111" s="34" t="s">
        <v>215</v>
      </c>
      <c r="C111" s="35" t="s">
        <v>216</v>
      </c>
      <c r="D111" s="34" t="str">
        <f t="shared" si="31"/>
        <v>C</v>
      </c>
      <c r="E111" s="67">
        <f t="shared" si="33"/>
        <v>16</v>
      </c>
      <c r="F111" s="70">
        <f t="shared" si="34"/>
        <v>0</v>
      </c>
      <c r="G111" s="72">
        <f t="shared" si="32"/>
        <v>0</v>
      </c>
      <c r="H111" s="12" t="str">
        <f>'P01'!$D95</f>
        <v>C</v>
      </c>
      <c r="I111" s="12" t="str">
        <f>IF('P02'!$D95="NT","NT",IF($H$111="NCT","NC",IF('P02'!$D95="NC","NC",IF($H$111="CT","C",'P02'!$D95))))</f>
        <v>C</v>
      </c>
      <c r="J111" s="12" t="str">
        <f>IF('P03'!$D95="NT","NT",IF($H$111="NCT","NC",IF('P03'!$D95="NC","NC",IF($H$111="CT","C",'P03'!$D95))))</f>
        <v>C</v>
      </c>
      <c r="K111" s="12" t="str">
        <f>IF('P04'!$D95="NT","NT",IF($H$111="NCT","NC",IF('P04'!$D95="NC","NC",IF($H$111="CT","C",'P04'!$D95))))</f>
        <v>C</v>
      </c>
      <c r="L111" s="12" t="str">
        <f>IF('P05'!$D95="NT","NT",IF($H$111="NCT","NC",IF('P05'!$D95="NC","NC",IF($H$111="CT","C",'P05'!$D95))))</f>
        <v>C</v>
      </c>
      <c r="M111" s="12" t="str">
        <f>IF('P06'!$D95="NT","NT",IF($H$111="NCT","NC",IF('P06'!$D95="NC","NC",IF($H$111="CT","C",'P06'!$D95))))</f>
        <v>C</v>
      </c>
      <c r="N111" s="12" t="str">
        <f>IF('P07'!$D95="NT","NT",IF($H$111="NCT","NC",IF('P07'!$D95="NC","NC",IF($H$111="CT","C",'P07'!$D95))))</f>
        <v>C</v>
      </c>
      <c r="O111" s="12" t="str">
        <f>IF('P08'!$D95="NT","NT",IF($H$111="NCT","NC",IF('P08'!$D95="NC","NC",IF($H$111="CT","C",'P08'!$D95))))</f>
        <v>C</v>
      </c>
      <c r="P111" s="12" t="str">
        <f>IF('P09'!$D95="NT","NT",IF($H$111="NCT","NC",IF('P09'!$D95="NC","NC",IF($H$111="CT","C",'P09'!$D95))))</f>
        <v>C</v>
      </c>
      <c r="Q111" s="12" t="str">
        <f>IF('P10'!$D95="NT","NT",IF($H$111="NCT","NC",IF('P10'!$D95="NC","NC",IF($H$111="CT","C",'P10'!$D95))))</f>
        <v>C</v>
      </c>
      <c r="R111" s="12" t="str">
        <f>IF('P11'!$D95="NT","NT",IF($H$111="NCT","NC",IF('P11'!$D95="NC","NC",IF($H$111="CT","C",'P11'!$D95))))</f>
        <v>C</v>
      </c>
      <c r="S111" s="12" t="str">
        <f>IF('P12'!$D95="NT","NT",IF($H$111="NCT","NC",IF('P12'!$D95="NC","NC",IF($H$111="CT","C",'P12'!$D95))))</f>
        <v>C</v>
      </c>
      <c r="T111" s="12" t="str">
        <f>IF('P13'!$D95="NT","NT",IF($H$111="NCT","NC",IF('P13'!$D95="NC","NC",IF($H$111="CT","C",'P13'!$D95))))</f>
        <v>C</v>
      </c>
      <c r="U111" s="12" t="str">
        <f>IF('P14'!$D95="NT","NT",IF($H$111="NCT","NC",IF('P14'!$D95="NC","NC",IF($H$111="CT","C",'P14'!$D95))))</f>
        <v>C</v>
      </c>
      <c r="V111" s="12" t="str">
        <f>IF('P15'!$D95="NT","NT",IF($H$111="NCT","NC",IF('P15'!$D95="NC","NC",IF($H$111="CT","C",'P15'!$D95))))</f>
        <v>C</v>
      </c>
      <c r="W111" s="12" t="str">
        <f>IF('P16'!$D95="NT","NT",IF($H$111="NCT","NC",IF('P16'!$D95="NC","NC",IF($H$111="CT","C",'P16'!$D95))))</f>
        <v>C</v>
      </c>
      <c r="X111" s="12" t="e">
        <f>IF(#REF!="NT","NT",IF($H$111="NCT","NC",IF(#REF!="NC","NC",IF($H$111="CT","C",#REF!))))</f>
        <v>#REF!</v>
      </c>
      <c r="Y111" s="12" t="e">
        <f>IF(#REF!="NT","NT",IF($H$111="NCT","NC",IF(#REF!="NC","NC",IF($H$111="CT","C",#REF!))))</f>
        <v>#REF!</v>
      </c>
      <c r="Z111" s="12" t="e">
        <f>IF(#REF!="NT","NT",IF($H$111="NCT","NC",IF(#REF!="NC","NC",IF($H$111="CT","C",#REF!))))</f>
        <v>#REF!</v>
      </c>
      <c r="AA111" s="12" t="e">
        <f>IF(#REF!="NT","NT",IF($H$111="NCT","NC",#REF!))</f>
        <v>#REF!</v>
      </c>
      <c r="AB111" s="39"/>
    </row>
    <row r="112" spans="1:28" ht="60">
      <c r="A112" s="134"/>
      <c r="B112" s="34" t="s">
        <v>217</v>
      </c>
      <c r="C112" s="35" t="s">
        <v>218</v>
      </c>
      <c r="D112" s="34" t="str">
        <f t="shared" si="31"/>
        <v>NA</v>
      </c>
      <c r="E112" s="67">
        <f t="shared" si="33"/>
        <v>0</v>
      </c>
      <c r="F112" s="70">
        <f t="shared" si="34"/>
        <v>0</v>
      </c>
      <c r="G112" s="72">
        <f t="shared" si="32"/>
        <v>16</v>
      </c>
      <c r="H112" s="12" t="str">
        <f>'P01'!$D96</f>
        <v>NA</v>
      </c>
      <c r="I112" s="12" t="str">
        <f>IF('P02'!$D96="NT","NT",IF($H$112="NCT","NC",IF('P02'!$D96="NC","NC",IF($H$112="CT","C",'P02'!$D96))))</f>
        <v>NA</v>
      </c>
      <c r="J112" s="12" t="str">
        <f>IF('P03'!$D96="NT","NT",IF($H$112="NCT","NC",IF('P03'!$D96="NC","NC",IF($H$112="CT","C",'P03'!$D96))))</f>
        <v>NA</v>
      </c>
      <c r="K112" s="12" t="str">
        <f>IF('P04'!$D96="NT","NT",IF($H$112="NCT","NC",IF('P04'!$D96="NC","NC",IF($H$112="CT","C",'P04'!$D96))))</f>
        <v>NA</v>
      </c>
      <c r="L112" s="12" t="str">
        <f>IF('P05'!$D96="NT","NT",IF($H$112="NCT","NC",IF('P05'!$D96="NC","NC",IF($H$112="CT","C",'P05'!$D96))))</f>
        <v>NA</v>
      </c>
      <c r="M112" s="12" t="str">
        <f>IF('P06'!$D96="NT","NT",IF($H$112="NCT","NC",IF('P06'!$D96="NC","NC",IF($H$112="CT","C",'P06'!$D96))))</f>
        <v>NA</v>
      </c>
      <c r="N112" s="12" t="str">
        <f>IF('P07'!$D96="NT","NT",IF($H$112="NCT","NC",IF('P07'!$D96="NC","NC",IF($H$112="CT","C",'P07'!$D96))))</f>
        <v>NA</v>
      </c>
      <c r="O112" s="12" t="str">
        <f>IF('P08'!$D96="NT","NT",IF($H$112="NCT","NC",IF('P08'!$D96="NC","NC",IF($H$112="CT","C",'P08'!$D96))))</f>
        <v>NA</v>
      </c>
      <c r="P112" s="12" t="str">
        <f>IF('P09'!$D96="NT","NT",IF($H$112="NCT","NC",IF('P09'!$D96="NC","NC",IF($H$112="CT","C",'P09'!$D96))))</f>
        <v>NA</v>
      </c>
      <c r="Q112" s="12" t="str">
        <f>IF('P10'!$D96="NT","NT",IF($H$112="NCT","NC",IF('P10'!$D96="NC","NC",IF($H$112="CT","C",'P10'!$D96))))</f>
        <v>NA</v>
      </c>
      <c r="R112" s="12" t="str">
        <f>IF('P11'!$D96="NT","NT",IF($H$112="NCT","NC",IF('P11'!$D96="NC","NC",IF($H$112="CT","C",'P11'!$D96))))</f>
        <v>NA</v>
      </c>
      <c r="S112" s="12" t="str">
        <f>IF('P12'!$D96="NT","NT",IF($H$112="NCT","NC",IF('P12'!$D96="NC","NC",IF($H$112="CT","C",'P12'!$D96))))</f>
        <v>NA</v>
      </c>
      <c r="T112" s="12" t="str">
        <f>IF('P13'!$D96="NT","NT",IF($H$112="NCT","NC",IF('P13'!$D96="NC","NC",IF($H$112="CT","C",'P13'!$D96))))</f>
        <v>NA</v>
      </c>
      <c r="U112" s="12" t="str">
        <f>IF('P14'!$D96="NT","NT",IF($H$112="NCT","NC",IF('P14'!$D96="NC","NC",IF($H$112="CT","C",'P14'!$D96))))</f>
        <v>NA</v>
      </c>
      <c r="V112" s="12" t="str">
        <f>IF('P15'!$D96="NT","NT",IF($H$112="NCT","NC",IF('P15'!$D96="NC","NC",IF($H$112="CT","C",'P15'!$D96))))</f>
        <v>NA</v>
      </c>
      <c r="W112" s="12" t="str">
        <f>IF('P16'!$D96="NT","NT",IF($H$112="NCT","NC",IF('P16'!$D96="NC","NC",IF($H$112="CT","C",'P16'!$D96))))</f>
        <v>NA</v>
      </c>
      <c r="X112" s="12" t="e">
        <f>IF(#REF!="NT","NT",IF($H$112="NCT","NC",IF(#REF!="NC","NC",IF($H$112="CT","C",#REF!))))</f>
        <v>#REF!</v>
      </c>
      <c r="Y112" s="12" t="e">
        <f>IF(#REF!="NT","NT",IF($H$112="NCT","NC",IF(#REF!="NC","NC",IF($H$112="CT","C",#REF!))))</f>
        <v>#REF!</v>
      </c>
      <c r="Z112" s="12" t="e">
        <f>IF(#REF!="NT","NT",IF($H$112="NCT","NC",IF(#REF!="NC","NC",IF($H$112="CT","C",#REF!))))</f>
        <v>#REF!</v>
      </c>
      <c r="AA112" s="12" t="e">
        <f>IF(#REF!="NT","NT",IF($H$112="NCT","NC",#REF!))</f>
        <v>#REF!</v>
      </c>
      <c r="AB112" s="39"/>
    </row>
    <row r="113" spans="1:28" ht="60">
      <c r="A113" s="134"/>
      <c r="B113" s="34" t="s">
        <v>219</v>
      </c>
      <c r="C113" s="35" t="s">
        <v>220</v>
      </c>
      <c r="D113" s="34" t="str">
        <f t="shared" si="31"/>
        <v>C</v>
      </c>
      <c r="E113" s="67">
        <f t="shared" si="33"/>
        <v>7</v>
      </c>
      <c r="F113" s="70">
        <f t="shared" si="34"/>
        <v>0</v>
      </c>
      <c r="G113" s="72">
        <f t="shared" si="32"/>
        <v>9</v>
      </c>
      <c r="H113" s="12" t="str">
        <f>'P01'!$D97</f>
        <v>C</v>
      </c>
      <c r="I113" s="12" t="str">
        <f>IF('P02'!$D97="NT","NT",IF($H$113="NCT","NC",IF('P02'!$D97="NC","NC",IF($H$113="CT","C",'P02'!$D97))))</f>
        <v>C</v>
      </c>
      <c r="J113" s="12" t="str">
        <f>IF('P03'!$D97="NT","NT",IF($H$113="NCT","NC",IF('P03'!$D97="NC","NC",IF($H$113="CT","C",'P03'!$D97))))</f>
        <v>NA</v>
      </c>
      <c r="K113" s="12" t="str">
        <f>IF('P04'!$D97="NT","NT",IF($H$113="NCT","NC",IF('P04'!$D97="NC","NC",IF($H$113="CT","C",'P04'!$D97))))</f>
        <v>NA</v>
      </c>
      <c r="L113" s="12" t="str">
        <f>IF('P05'!$D97="NT","NT",IF($H$113="NCT","NC",IF('P05'!$D97="NC","NC",IF($H$113="CT","C",'P05'!$D97))))</f>
        <v>NA</v>
      </c>
      <c r="M113" s="12" t="str">
        <f>IF('P06'!$D97="NT","NT",IF($H$113="NCT","NC",IF('P06'!$D97="NC","NC",IF($H$113="CT","C",'P06'!$D97))))</f>
        <v>NA</v>
      </c>
      <c r="N113" s="12" t="str">
        <f>IF('P07'!$D97="NT","NT",IF($H$113="NCT","NC",IF('P07'!$D97="NC","NC",IF($H$113="CT","C",'P07'!$D97))))</f>
        <v>C</v>
      </c>
      <c r="O113" s="12" t="str">
        <f>IF('P08'!$D97="NT","NT",IF($H$113="NCT","NC",IF('P08'!$D97="NC","NC",IF($H$113="CT","C",'P08'!$D97))))</f>
        <v>NA</v>
      </c>
      <c r="P113" s="12" t="str">
        <f>IF('P09'!$D97="NT","NT",IF($H$113="NCT","NC",IF('P09'!$D97="NC","NC",IF($H$113="CT","C",'P09'!$D97))))</f>
        <v>C</v>
      </c>
      <c r="Q113" s="12" t="str">
        <f>IF('P10'!$D97="NT","NT",IF($H$113="NCT","NC",IF('P10'!$D97="NC","NC",IF($H$113="CT","C",'P10'!$D97))))</f>
        <v>C</v>
      </c>
      <c r="R113" s="12" t="str">
        <f>IF('P11'!$D97="NT","NT",IF($H$113="NCT","NC",IF('P11'!$D97="NC","NC",IF($H$113="CT","C",'P11'!$D97))))</f>
        <v>C</v>
      </c>
      <c r="S113" s="12" t="str">
        <f>IF('P12'!$D97="NT","NT",IF($H$113="NCT","NC",IF('P12'!$D97="NC","NC",IF($H$113="CT","C",'P12'!$D97))))</f>
        <v>NA</v>
      </c>
      <c r="T113" s="12" t="str">
        <f>IF('P13'!$D97="NT","NT",IF($H$113="NCT","NC",IF('P13'!$D97="NC","NC",IF($H$113="CT","C",'P13'!$D97))))</f>
        <v>C</v>
      </c>
      <c r="U113" s="12" t="str">
        <f>IF('P14'!$D97="NT","NT",IF($H$113="NCT","NC",IF('P14'!$D97="NC","NC",IF($H$113="CT","C",'P14'!$D97))))</f>
        <v>NA</v>
      </c>
      <c r="V113" s="12" t="str">
        <f>IF('P15'!$D97="NT","NT",IF($H$113="NCT","NC",IF('P15'!$D97="NC","NC",IF($H$113="CT","C",'P15'!$D97))))</f>
        <v>NA</v>
      </c>
      <c r="W113" s="12" t="str">
        <f>IF('P16'!$D97="NT","NT",IF($H$113="NCT","NC",IF('P16'!$D97="NC","NC",IF($H$113="CT","C",'P16'!$D97))))</f>
        <v>NA</v>
      </c>
      <c r="X113" s="12" t="e">
        <f>IF(#REF!="NT","NT",IF($H$113="NCT","NC",IF(#REF!="NC","NC",IF($H$113="CT","C",#REF!))))</f>
        <v>#REF!</v>
      </c>
      <c r="Y113" s="12" t="e">
        <f>IF(#REF!="NT","NT",IF($H$113="NCT","NC",IF(#REF!="NC","NC",IF($H$113="CT","C",#REF!))))</f>
        <v>#REF!</v>
      </c>
      <c r="Z113" s="12" t="e">
        <f>IF(#REF!="NT","NT",IF($H$113="NCT","NC",IF(#REF!="NC","NC",IF($H$113="CT","C",#REF!))))</f>
        <v>#REF!</v>
      </c>
      <c r="AA113" s="12" t="e">
        <f>IF(#REF!="NT","NT",IF($H$113="NCT","NC",#REF!))</f>
        <v>#REF!</v>
      </c>
      <c r="AB113" s="39"/>
    </row>
    <row r="114" spans="1:28">
      <c r="A114" s="57"/>
      <c r="B114" s="29"/>
      <c r="C114" s="29"/>
      <c r="D114" s="30"/>
      <c r="E114" s="66">
        <f>SUM(E103:E113)</f>
        <v>104</v>
      </c>
      <c r="F114" s="77">
        <f>SUM(F103:F113)</f>
        <v>32</v>
      </c>
      <c r="G114" s="73">
        <f>SUM(G103:G113)</f>
        <v>40</v>
      </c>
      <c r="H114" s="29"/>
      <c r="I114" s="29"/>
      <c r="J114" s="29"/>
      <c r="K114" s="29"/>
      <c r="L114" s="29"/>
      <c r="M114" s="29"/>
      <c r="N114" s="29"/>
      <c r="O114" s="29"/>
      <c r="P114" s="29"/>
      <c r="Q114" s="29"/>
      <c r="R114" s="29"/>
      <c r="S114" s="29"/>
      <c r="T114" s="29"/>
      <c r="U114" s="29"/>
      <c r="V114" s="29"/>
      <c r="W114" s="29"/>
      <c r="X114" s="29"/>
      <c r="Y114" s="29"/>
      <c r="Z114" s="29"/>
      <c r="AA114" s="29"/>
      <c r="AB114" s="39"/>
    </row>
    <row r="115" spans="1:28" ht="45">
      <c r="A115" s="130" t="s">
        <v>33</v>
      </c>
      <c r="B115" s="36" t="s">
        <v>221</v>
      </c>
      <c r="C115" s="35" t="s">
        <v>222</v>
      </c>
      <c r="D115" s="34" t="str">
        <f t="shared" ref="D115:D126" si="35">IF(F115&gt;0,"NC",IF(E115&gt;0,"C",IF(G115&gt;0,"NA","NT")))</f>
        <v>NA</v>
      </c>
      <c r="E115" s="67">
        <f>COUNTIF(H115:AA115,"C")+COUNTIF(H115:AA115,"CT")</f>
        <v>0</v>
      </c>
      <c r="F115" s="70">
        <f>COUNTIF(H115:AA115,"NC")+COUNTIF(H115:AA115,"NCT")</f>
        <v>0</v>
      </c>
      <c r="G115" s="72">
        <f t="shared" ref="G115:G126" si="36">COUNTIF(H115:AA115,"NA")</f>
        <v>16</v>
      </c>
      <c r="H115" s="12" t="str">
        <f>'P01'!$D98</f>
        <v>NA</v>
      </c>
      <c r="I115" s="12" t="str">
        <f>IF('P02'!$D98="NT","NT",IF($H$115="NCT","NC",IF('P02'!$D98="NC","NC",IF($H$115="CT","C",'P02'!$D98))))</f>
        <v>NA</v>
      </c>
      <c r="J115" s="12" t="str">
        <f>IF('P03'!$D98="NT","NT",IF($H$115="NCT","NC",IF('P03'!$D98="NC","NC",IF($H$115="CT","C",'P03'!$D98))))</f>
        <v>NA</v>
      </c>
      <c r="K115" s="12" t="str">
        <f>IF('P04'!$D98="NT","NT",IF($H$115="NCT","NC",IF('P04'!$D98="NC","NC",IF($H$115="CT","C",'P04'!$D98))))</f>
        <v>NA</v>
      </c>
      <c r="L115" s="12" t="str">
        <f>IF('P05'!$D98="NT","NT",IF($H$115="NCT","NC",IF('P05'!$D98="NC","NC",IF($H$115="CT","C",'P05'!$D98))))</f>
        <v>NA</v>
      </c>
      <c r="M115" s="12" t="str">
        <f>IF('P06'!$D98="NT","NT",IF($H$115="NCT","NC",IF('P06'!$D98="NC","NC",IF($H$115="CT","C",'P06'!$D98))))</f>
        <v>NA</v>
      </c>
      <c r="N115" s="12" t="str">
        <f>IF('P07'!$D98="NT","NT",IF($H$115="NCT","NC",IF('P07'!$D98="NC","NC",IF($H$115="CT","C",'P07'!$D98))))</f>
        <v>NA</v>
      </c>
      <c r="O115" s="12" t="str">
        <f>IF('P08'!$D98="NT","NT",IF($H$115="NCT","NC",IF('P08'!$D98="NC","NC",IF($H$115="CT","C",'P08'!$D98))))</f>
        <v>NA</v>
      </c>
      <c r="P115" s="12" t="str">
        <f>IF('P09'!$D98="NT","NT",IF($H$115="NCT","NC",IF('P09'!$D98="NC","NC",IF($H$115="CT","C",'P09'!$D98))))</f>
        <v>NA</v>
      </c>
      <c r="Q115" s="12" t="str">
        <f>IF('P10'!$D98="NT","NT",IF($H$115="NCT","NC",IF('P10'!$D98="NC","NC",IF($H$115="CT","C",'P10'!$D98))))</f>
        <v>NA</v>
      </c>
      <c r="R115" s="12" t="str">
        <f>IF('P11'!$D98="NT","NT",IF($H$115="NCT","NC",IF('P11'!$D98="NC","NC",IF($H$115="CT","C",'P11'!$D98))))</f>
        <v>NA</v>
      </c>
      <c r="S115" s="12" t="str">
        <f>IF('P12'!$D98="NT","NT",IF($H$115="NCT","NC",IF('P12'!$D98="NC","NC",IF($H$115="CT","C",'P12'!$D98))))</f>
        <v>NA</v>
      </c>
      <c r="T115" s="12" t="str">
        <f>IF('P13'!$D98="NT","NT",IF($H$115="NCT","NC",IF('P13'!$D98="NC","NC",IF($H$115="CT","C",'P13'!$D98))))</f>
        <v>NA</v>
      </c>
      <c r="U115" s="12" t="str">
        <f>IF('P14'!$D98="NT","NT",IF($H$115="NCT","NC",IF('P14'!$D98="NC","NC",IF($H$115="CT","C",'P14'!$D98))))</f>
        <v>NA</v>
      </c>
      <c r="V115" s="12" t="str">
        <f>IF('P15'!$D98="NT","NT",IF($H$115="NCT","NC",IF('P15'!$D98="NC","NC",IF($H$115="CT","C",'P15'!$D98))))</f>
        <v>NA</v>
      </c>
      <c r="W115" s="12" t="str">
        <f>IF('P16'!$D98="NT","NT",IF($H$115="NCT","NC",IF('P16'!$D98="NC","NC",IF($H$115="CT","C",'P16'!$D98))))</f>
        <v>NA</v>
      </c>
      <c r="X115" s="12" t="e">
        <f>IF(#REF!="NT","NT",IF($H$115="NCT","NC",IF(#REF!="NC","NC",IF($H$115="CT","C",#REF!))))</f>
        <v>#REF!</v>
      </c>
      <c r="Y115" s="12" t="e">
        <f>IF(#REF!="NT","NT",IF($H$115="NCT","NC",IF(#REF!="NC","NC",IF($H$115="CT","C",#REF!))))</f>
        <v>#REF!</v>
      </c>
      <c r="Z115" s="12" t="e">
        <f>IF(#REF!="NT","NT",IF($H$115="NCT","NC",IF(#REF!="NC","NC",IF($H$115="CT","C",#REF!))))</f>
        <v>#REF!</v>
      </c>
      <c r="AA115" s="12" t="e">
        <f>IF(#REF!="NT","NT",IF($H$115="NCT","NC",IF(#REF!="NC","NC",IF($H$115="CT","C",#REF!))))</f>
        <v>#REF!</v>
      </c>
      <c r="AB115" s="39"/>
    </row>
    <row r="116" spans="1:28" ht="60">
      <c r="A116" s="131"/>
      <c r="B116" s="36" t="s">
        <v>223</v>
      </c>
      <c r="C116" s="35" t="s">
        <v>224</v>
      </c>
      <c r="D116" s="34" t="str">
        <f t="shared" si="35"/>
        <v>C</v>
      </c>
      <c r="E116" s="67">
        <f t="shared" ref="E116:E126" si="37">COUNTIF(H116:AA116,"C")+COUNTIF(H116:AA116,"CT")</f>
        <v>13</v>
      </c>
      <c r="F116" s="70">
        <f t="shared" ref="F116:F126" si="38">COUNTIF(H116:AA116,"NC")+COUNTIF(H116:AA116,"NCT")</f>
        <v>0</v>
      </c>
      <c r="G116" s="72">
        <f t="shared" si="36"/>
        <v>3</v>
      </c>
      <c r="H116" s="12" t="str">
        <f>'P01'!$D99</f>
        <v>NA</v>
      </c>
      <c r="I116" s="12" t="str">
        <f>IF('P02'!$D99="NT","NT",IF($H$116="NCT","NC",IF('P02'!$D99="NC","NC",IF($H$116="CT","C",'P02'!$D99))))</f>
        <v>C</v>
      </c>
      <c r="J116" s="12" t="str">
        <f>IF('P03'!$D99="NT","NT",IF($H$116="NCT","NC",IF('P03'!$D99="NC","NC",IF($H$116="CT","C",'P03'!$D99))))</f>
        <v>C</v>
      </c>
      <c r="K116" s="12" t="str">
        <f>IF('P04'!$D99="NT","NT",IF($H$116="NCT","NC",IF('P04'!$D99="NC","NC",IF($H$116="CT","C",'P04'!$D99))))</f>
        <v>C</v>
      </c>
      <c r="L116" s="12" t="str">
        <f>IF('P05'!$D99="NT","NT",IF($H$116="NCT","NC",IF('P05'!$D99="NC","NC",IF($H$116="CT","C",'P05'!$D99))))</f>
        <v>NA</v>
      </c>
      <c r="M116" s="12" t="str">
        <f>IF('P06'!$D99="NT","NT",IF($H$116="NCT","NC",IF('P06'!$D99="NC","NC",IF($H$116="CT","C",'P06'!$D99))))</f>
        <v>C</v>
      </c>
      <c r="N116" s="12" t="str">
        <f>IF('P07'!$D99="NT","NT",IF($H$116="NCT","NC",IF('P07'!$D99="NC","NC",IF($H$116="CT","C",'P07'!$D99))))</f>
        <v>C</v>
      </c>
      <c r="O116" s="12" t="str">
        <f>IF('P08'!$D99="NT","NT",IF($H$116="NCT","NC",IF('P08'!$D99="NC","NC",IF($H$116="CT","C",'P08'!$D99))))</f>
        <v>C</v>
      </c>
      <c r="P116" s="12" t="str">
        <f>IF('P09'!$D99="NT","NT",IF($H$116="NCT","NC",IF('P09'!$D99="NC","NC",IF($H$116="CT","C",'P09'!$D99))))</f>
        <v>C</v>
      </c>
      <c r="Q116" s="12" t="str">
        <f>IF('P10'!$D99="NT","NT",IF($H$116="NCT","NC",IF('P10'!$D99="NC","NC",IF($H$116="CT","C",'P10'!$D99))))</f>
        <v>NA</v>
      </c>
      <c r="R116" s="12" t="str">
        <f>IF('P11'!$D99="NT","NT",IF($H$116="NCT","NC",IF('P11'!$D99="NC","NC",IF($H$116="CT","C",'P11'!$D99))))</f>
        <v>C</v>
      </c>
      <c r="S116" s="12" t="str">
        <f>IF('P12'!$D99="NT","NT",IF($H$116="NCT","NC",IF('P12'!$D99="NC","NC",IF($H$116="CT","C",'P12'!$D99))))</f>
        <v>C</v>
      </c>
      <c r="T116" s="12" t="str">
        <f>IF('P13'!$D99="NT","NT",IF($H$116="NCT","NC",IF('P13'!$D99="NC","NC",IF($H$116="CT","C",'P13'!$D99))))</f>
        <v>C</v>
      </c>
      <c r="U116" s="12" t="str">
        <f>IF('P14'!$D99="NT","NT",IF($H$116="NCT","NC",IF('P14'!$D99="NC","NC",IF($H$116="CT","C",'P14'!$D99))))</f>
        <v>C</v>
      </c>
      <c r="V116" s="12" t="str">
        <f>IF('P15'!$D99="NT","NT",IF($H$116="NCT","NC",IF('P15'!$D99="NC","NC",IF($H$116="CT","C",'P15'!$D99))))</f>
        <v>C</v>
      </c>
      <c r="W116" s="12" t="str">
        <f>IF('P16'!$D99="NT","NT",IF($H$116="NCT","NC",IF('P16'!$D99="NC","NC",IF($H$116="CT","C",'P16'!$D99))))</f>
        <v>C</v>
      </c>
      <c r="X116" s="12" t="e">
        <f>IF(#REF!="NT","NT",IF($H$116="NCT","NC",IF(#REF!="NC","NC",IF($H$116="CT","C",#REF!))))</f>
        <v>#REF!</v>
      </c>
      <c r="Y116" s="12" t="e">
        <f>IF(#REF!="NT","NT",IF($H$116="NCT","NC",IF(#REF!="NC","NC",IF($H$116="CT","C",#REF!))))</f>
        <v>#REF!</v>
      </c>
      <c r="Z116" s="12" t="e">
        <f>IF(#REF!="NT","NT",IF($H$116="NCT","NC",IF(#REF!="NC","NC",IF($H$116="CT","C",#REF!))))</f>
        <v>#REF!</v>
      </c>
      <c r="AA116" s="12" t="e">
        <f>IF(#REF!="NT","NT",IF($H$116="NCT","NC",IF(#REF!="NC","NC",IF($H$116="CT","C",#REF!))))</f>
        <v>#REF!</v>
      </c>
      <c r="AB116" s="39"/>
    </row>
    <row r="117" spans="1:28" ht="60">
      <c r="A117" s="131"/>
      <c r="B117" s="36" t="s">
        <v>225</v>
      </c>
      <c r="C117" s="35" t="s">
        <v>226</v>
      </c>
      <c r="D117" s="34" t="str">
        <f t="shared" si="35"/>
        <v>NC</v>
      </c>
      <c r="E117" s="67">
        <f t="shared" si="37"/>
        <v>0</v>
      </c>
      <c r="F117" s="70">
        <f t="shared" si="38"/>
        <v>8</v>
      </c>
      <c r="G117" s="72">
        <f t="shared" si="36"/>
        <v>8</v>
      </c>
      <c r="H117" s="12" t="str">
        <f>'P01'!$D100</f>
        <v>NC</v>
      </c>
      <c r="I117" s="12" t="str">
        <f>IF('P02'!$D100="NT","NT",IF($H$117="NCT","NC",IF('P02'!$D100="NC","NC",IF($H$117="CT","C",'P02'!$D100))))</f>
        <v>NA</v>
      </c>
      <c r="J117" s="12" t="str">
        <f>IF('P03'!$D100="NT","NT",IF($H$117="NCT","NC",IF('P03'!$D100="NC","NC",IF($H$117="CT","C",'P03'!$D100))))</f>
        <v>NA</v>
      </c>
      <c r="K117" s="12" t="str">
        <f>IF('P04'!$D100="NT","NT",IF($H$117="NCT","NC",IF('P04'!$D100="NC","NC",IF($H$117="CT","C",'P04'!$D100))))</f>
        <v>NA</v>
      </c>
      <c r="L117" s="12" t="str">
        <f>IF('P05'!$D100="NT","NT",IF($H$117="NCT","NC",IF('P05'!$D100="NC","NC",IF($H$117="CT","C",'P05'!$D100))))</f>
        <v>NA</v>
      </c>
      <c r="M117" s="12" t="str">
        <f>IF('P06'!$D100="NT","NT",IF($H$117="NCT","NC",IF('P06'!$D100="NC","NC",IF($H$117="CT","C",'P06'!$D100))))</f>
        <v>NA</v>
      </c>
      <c r="N117" s="12" t="str">
        <f>IF('P07'!$D100="NT","NT",IF($H$117="NCT","NC",IF('P07'!$D100="NC","NC",IF($H$117="CT","C",'P07'!$D100))))</f>
        <v>NC</v>
      </c>
      <c r="O117" s="12" t="str">
        <f>IF('P08'!$D100="NT","NT",IF($H$117="NCT","NC",IF('P08'!$D100="NC","NC",IF($H$117="CT","C",'P08'!$D100))))</f>
        <v>NA</v>
      </c>
      <c r="P117" s="12" t="str">
        <f>IF('P09'!$D100="NT","NT",IF($H$117="NCT","NC",IF('P09'!$D100="NC","NC",IF($H$117="CT","C",'P09'!$D100))))</f>
        <v>NC</v>
      </c>
      <c r="Q117" s="12" t="str">
        <f>IF('P10'!$D100="NT","NT",IF($H$117="NCT","NC",IF('P10'!$D100="NC","NC",IF($H$117="CT","C",'P10'!$D100))))</f>
        <v>NC</v>
      </c>
      <c r="R117" s="12" t="str">
        <f>IF('P11'!$D100="NT","NT",IF($H$117="NCT","NC",IF('P11'!$D100="NC","NC",IF($H$117="CT","C",'P11'!$D100))))</f>
        <v>NC</v>
      </c>
      <c r="S117" s="12" t="str">
        <f>IF('P12'!$D100="NT","NT",IF($H$117="NCT","NC",IF('P12'!$D100="NC","NC",IF($H$117="CT","C",'P12'!$D100))))</f>
        <v>NC</v>
      </c>
      <c r="T117" s="12" t="str">
        <f>IF('P13'!$D100="NT","NT",IF($H$117="NCT","NC",IF('P13'!$D100="NC","NC",IF($H$117="CT","C",'P13'!$D100))))</f>
        <v>NC</v>
      </c>
      <c r="U117" s="12" t="str">
        <f>IF('P14'!$D100="NT","NT",IF($H$117="NCT","NC",IF('P14'!$D100="NC","NC",IF($H$117="CT","C",'P14'!$D100))))</f>
        <v>NA</v>
      </c>
      <c r="V117" s="12" t="str">
        <f>IF('P15'!$D100="NT","NT",IF($H$117="NCT","NC",IF('P15'!$D100="NC","NC",IF($H$117="CT","C",'P15'!$D100))))</f>
        <v>NC</v>
      </c>
      <c r="W117" s="12" t="str">
        <f>IF('P16'!$D100="NT","NT",IF($H$117="NCT","NC",IF('P16'!$D100="NC","NC",IF($H$117="CT","C",'P16'!$D100))))</f>
        <v>NA</v>
      </c>
      <c r="X117" s="12" t="e">
        <f>IF(#REF!="NT","NT",IF($H$117="NCT","NC",IF(#REF!="NC","NC",IF($H$117="CT","C",#REF!))))</f>
        <v>#REF!</v>
      </c>
      <c r="Y117" s="12" t="e">
        <f>IF(#REF!="NT","NT",IF($H$117="NCT","NC",IF(#REF!="NC","NC",IF($H$117="CT","C",#REF!))))</f>
        <v>#REF!</v>
      </c>
      <c r="Z117" s="12" t="e">
        <f>IF(#REF!="NT","NT",IF($H$117="NCT","NC",IF(#REF!="NC","NC",IF($H$117="CT","C",#REF!))))</f>
        <v>#REF!</v>
      </c>
      <c r="AA117" s="12" t="e">
        <f>IF(#REF!="NT","NT",IF($H$117="NCT","NC",IF(#REF!="NC","NC",IF($H$117="CT","C",#REF!))))</f>
        <v>#REF!</v>
      </c>
      <c r="AB117" s="39"/>
    </row>
    <row r="118" spans="1:28" ht="45">
      <c r="A118" s="131"/>
      <c r="B118" s="36" t="s">
        <v>227</v>
      </c>
      <c r="C118" s="35" t="s">
        <v>228</v>
      </c>
      <c r="D118" s="34" t="str">
        <f t="shared" si="35"/>
        <v>NA</v>
      </c>
      <c r="E118" s="67">
        <f t="shared" si="37"/>
        <v>0</v>
      </c>
      <c r="F118" s="70">
        <f t="shared" si="38"/>
        <v>0</v>
      </c>
      <c r="G118" s="72">
        <f t="shared" si="36"/>
        <v>16</v>
      </c>
      <c r="H118" s="12" t="str">
        <f>'P01'!$D101</f>
        <v>NA</v>
      </c>
      <c r="I118" s="12" t="str">
        <f>IF('P02'!$D101="NT","NT",IF($H$118="NCT","NC",IF('P02'!$D101="NC","NC",IF($H$118="CT","C",'P02'!$D101))))</f>
        <v>NA</v>
      </c>
      <c r="J118" s="12" t="str">
        <f>IF('P03'!$D101="NT","NT",IF($H$118="NCT","NC",IF('P03'!$D101="NC","NC",IF($H$118="CT","C",'P03'!$D101))))</f>
        <v>NA</v>
      </c>
      <c r="K118" s="12" t="str">
        <f>IF('P04'!$D101="NT","NT",IF($H$118="NCT","NC",IF('P04'!$D101="NC","NC",IF($H$118="CT","C",'P04'!$D101))))</f>
        <v>NA</v>
      </c>
      <c r="L118" s="12" t="str">
        <f>IF('P05'!$D101="NT","NT",IF($H$118="NCT","NC",IF('P05'!$D101="NC","NC",IF($H$118="CT","C",'P05'!$D101))))</f>
        <v>NA</v>
      </c>
      <c r="M118" s="12" t="str">
        <f>IF('P06'!$D101="NT","NT",IF($H$118="NCT","NC",IF('P06'!$D101="NC","NC",IF($H$118="CT","C",'P06'!$D101))))</f>
        <v>NA</v>
      </c>
      <c r="N118" s="12" t="str">
        <f>IF('P07'!$D101="NT","NT",IF($H$118="NCT","NC",IF('P07'!$D101="NC","NC",IF($H$118="CT","C",'P07'!$D101))))</f>
        <v>NA</v>
      </c>
      <c r="O118" s="12" t="str">
        <f>IF('P08'!$D101="NT","NT",IF($H$118="NCT","NC",IF('P08'!$D101="NC","NC",IF($H$118="CT","C",'P08'!$D101))))</f>
        <v>NA</v>
      </c>
      <c r="P118" s="12" t="str">
        <f>IF('P09'!$D101="NT","NT",IF($H$118="NCT","NC",IF('P09'!$D101="NC","NC",IF($H$118="CT","C",'P09'!$D101))))</f>
        <v>NA</v>
      </c>
      <c r="Q118" s="12" t="str">
        <f>IF('P10'!$D101="NT","NT",IF($H$118="NCT","NC",IF('P10'!$D101="NC","NC",IF($H$118="CT","C",'P10'!$D101))))</f>
        <v>NA</v>
      </c>
      <c r="R118" s="12" t="str">
        <f>IF('P11'!$D101="NT","NT",IF($H$118="NCT","NC",IF('P11'!$D101="NC","NC",IF($H$118="CT","C",'P11'!$D101))))</f>
        <v>NA</v>
      </c>
      <c r="S118" s="12" t="str">
        <f>IF('P12'!$D101="NT","NT",IF($H$118="NCT","NC",IF('P12'!$D101="NC","NC",IF($H$118="CT","C",'P12'!$D101))))</f>
        <v>NA</v>
      </c>
      <c r="T118" s="12" t="str">
        <f>IF('P13'!$D101="NT","NT",IF($H$118="NCT","NC",IF('P13'!$D101="NC","NC",IF($H$118="CT","C",'P13'!$D101))))</f>
        <v>NA</v>
      </c>
      <c r="U118" s="12" t="str">
        <f>IF('P14'!$D101="NT","NT",IF($H$118="NCT","NC",IF('P14'!$D101="NC","NC",IF($H$118="CT","C",'P14'!$D101))))</f>
        <v>NA</v>
      </c>
      <c r="V118" s="12" t="str">
        <f>IF('P15'!$D101="NT","NT",IF($H$118="NCT","NC",IF('P15'!$D101="NC","NC",IF($H$118="CT","C",'P15'!$D101))))</f>
        <v>NA</v>
      </c>
      <c r="W118" s="12" t="str">
        <f>IF('P16'!$D101="NT","NT",IF($H$118="NCT","NC",IF('P16'!$D101="NC","NC",IF($H$118="CT","C",'P16'!$D101))))</f>
        <v>NA</v>
      </c>
      <c r="X118" s="12" t="e">
        <f>IF(#REF!="NT","NT",IF($H$118="NCT","NC",IF(#REF!="NC","NC",IF($H$118="CT","C",#REF!))))</f>
        <v>#REF!</v>
      </c>
      <c r="Y118" s="12" t="e">
        <f>IF(#REF!="NT","NT",IF($H$118="NCT","NC",IF(#REF!="NC","NC",IF($H$118="CT","C",#REF!))))</f>
        <v>#REF!</v>
      </c>
      <c r="Z118" s="12" t="e">
        <f>IF(#REF!="NT","NT",IF($H$118="NCT","NC",IF(#REF!="NC","NC",IF($H$118="CT","C",#REF!))))</f>
        <v>#REF!</v>
      </c>
      <c r="AA118" s="12" t="e">
        <f>IF(#REF!="NT","NT",IF($H$118="NCT","NC",IF(#REF!="NC","NC",IF($H$118="CT","C",#REF!))))</f>
        <v>#REF!</v>
      </c>
      <c r="AB118" s="39"/>
    </row>
    <row r="119" spans="1:28" ht="45">
      <c r="A119" s="131"/>
      <c r="B119" s="36" t="s">
        <v>229</v>
      </c>
      <c r="C119" s="35" t="s">
        <v>273</v>
      </c>
      <c r="D119" s="34" t="str">
        <f t="shared" si="35"/>
        <v>NA</v>
      </c>
      <c r="E119" s="67">
        <f t="shared" si="37"/>
        <v>0</v>
      </c>
      <c r="F119" s="70">
        <f t="shared" si="38"/>
        <v>0</v>
      </c>
      <c r="G119" s="72">
        <f t="shared" si="36"/>
        <v>16</v>
      </c>
      <c r="H119" s="12" t="str">
        <f>'P01'!$D102</f>
        <v>NA</v>
      </c>
      <c r="I119" s="12" t="str">
        <f>IF('P02'!$D102="NT","NT",IF($H$119="NCT","NC",IF('P02'!$D102="NC","NC",IF($H$119="CT","C",'P02'!$D102))))</f>
        <v>NA</v>
      </c>
      <c r="J119" s="12" t="str">
        <f>IF('P03'!$D102="NT","NT",IF($H$119="NCT","NC",IF('P03'!$D102="NC","NC",IF($H$119="CT","C",'P03'!$D102))))</f>
        <v>NA</v>
      </c>
      <c r="K119" s="12" t="str">
        <f>IF('P04'!$D102="NT","NT",IF($H$119="NCT","NC",IF('P04'!$D102="NC","NC",IF($H$119="CT","C",'P04'!$D102))))</f>
        <v>NA</v>
      </c>
      <c r="L119" s="12" t="str">
        <f>IF('P05'!$D102="NT","NT",IF($H$119="NCT","NC",IF('P05'!$D102="NC","NC",IF($H$119="CT","C",'P05'!$D102))))</f>
        <v>NA</v>
      </c>
      <c r="M119" s="12" t="str">
        <f>IF('P06'!$D102="NT","NT",IF($H$119="NCT","NC",IF('P06'!$D102="NC","NC",IF($H$119="CT","C",'P06'!$D102))))</f>
        <v>NA</v>
      </c>
      <c r="N119" s="12" t="str">
        <f>IF('P07'!$D102="NT","NT",IF($H$119="NCT","NC",IF('P07'!$D102="NC","NC",IF($H$119="CT","C",'P07'!$D102))))</f>
        <v>NA</v>
      </c>
      <c r="O119" s="12" t="str">
        <f>IF('P08'!$D102="NT","NT",IF($H$119="NCT","NC",IF('P08'!$D102="NC","NC",IF($H$119="CT","C",'P08'!$D102))))</f>
        <v>NA</v>
      </c>
      <c r="P119" s="12" t="str">
        <f>IF('P09'!$D102="NT","NT",IF($H$119="NCT","NC",IF('P09'!$D102="NC","NC",IF($H$119="CT","C",'P09'!$D102))))</f>
        <v>NA</v>
      </c>
      <c r="Q119" s="12" t="str">
        <f>IF('P10'!$D102="NT","NT",IF($H$119="NCT","NC",IF('P10'!$D102="NC","NC",IF($H$119="CT","C",'P10'!$D102))))</f>
        <v>NA</v>
      </c>
      <c r="R119" s="12" t="str">
        <f>IF('P11'!$D102="NT","NT",IF($H$119="NCT","NC",IF('P11'!$D102="NC","NC",IF($H$119="CT","C",'P11'!$D102))))</f>
        <v>NA</v>
      </c>
      <c r="S119" s="12" t="str">
        <f>IF('P12'!$D102="NT","NT",IF($H$119="NCT","NC",IF('P12'!$D102="NC","NC",IF($H$119="CT","C",'P12'!$D102))))</f>
        <v>NA</v>
      </c>
      <c r="T119" s="12" t="str">
        <f>IF('P13'!$D102="NT","NT",IF($H$119="NCT","NC",IF('P13'!$D102="NC","NC",IF($H$119="CT","C",'P13'!$D102))))</f>
        <v>NA</v>
      </c>
      <c r="U119" s="12" t="str">
        <f>IF('P14'!$D102="NT","NT",IF($H$119="NCT","NC",IF('P14'!$D102="NC","NC",IF($H$119="CT","C",'P14'!$D102))))</f>
        <v>NA</v>
      </c>
      <c r="V119" s="12" t="str">
        <f>IF('P15'!$D102="NT","NT",IF($H$119="NCT","NC",IF('P15'!$D102="NC","NC",IF($H$119="CT","C",'P15'!$D102))))</f>
        <v>NA</v>
      </c>
      <c r="W119" s="12" t="str">
        <f>IF('P16'!$D102="NT","NT",IF($H$119="NCT","NC",IF('P16'!$D102="NC","NC",IF($H$119="CT","C",'P16'!$D102))))</f>
        <v>NA</v>
      </c>
      <c r="X119" s="12" t="e">
        <f>IF(#REF!="NT","NT",IF($H$119="NCT","NC",IF(#REF!="NC","NC",IF($H$119="CT","C",#REF!))))</f>
        <v>#REF!</v>
      </c>
      <c r="Y119" s="12" t="e">
        <f>IF(#REF!="NT","NT",IF($H$119="NCT","NC",IF(#REF!="NC","NC",IF($H$119="CT","C",#REF!))))</f>
        <v>#REF!</v>
      </c>
      <c r="Z119" s="12" t="e">
        <f>IF(#REF!="NT","NT",IF($H$119="NCT","NC",IF(#REF!="NC","NC",IF($H$119="CT","C",#REF!))))</f>
        <v>#REF!</v>
      </c>
      <c r="AA119" s="12" t="e">
        <f>IF(#REF!="NT","NT",IF($H$119="NCT","NC",IF(#REF!="NC","NC",IF($H$119="CT","C",#REF!))))</f>
        <v>#REF!</v>
      </c>
      <c r="AB119" s="39"/>
    </row>
    <row r="120" spans="1:28" ht="60">
      <c r="A120" s="131"/>
      <c r="B120" s="36" t="s">
        <v>230</v>
      </c>
      <c r="C120" s="35" t="s">
        <v>274</v>
      </c>
      <c r="D120" s="34" t="str">
        <f t="shared" si="35"/>
        <v>NA</v>
      </c>
      <c r="E120" s="67">
        <f t="shared" si="37"/>
        <v>0</v>
      </c>
      <c r="F120" s="70">
        <f t="shared" si="38"/>
        <v>0</v>
      </c>
      <c r="G120" s="72">
        <f t="shared" si="36"/>
        <v>16</v>
      </c>
      <c r="H120" s="12" t="str">
        <f>'P01'!$D103</f>
        <v>NA</v>
      </c>
      <c r="I120" s="12" t="str">
        <f>IF('P02'!$D103="NT","NT",IF($H$120="NCT","NC",IF('P02'!$D103="NC","NC",IF($H$120="CT","C",'P02'!$D103))))</f>
        <v>NA</v>
      </c>
      <c r="J120" s="12" t="str">
        <f>IF('P03'!$D103="NT","NT",IF($H$120="NCT","NC",IF('P03'!$D103="NC","NC",IF($H$120="CT","C",'P03'!$D103))))</f>
        <v>NA</v>
      </c>
      <c r="K120" s="12" t="str">
        <f>IF('P04'!$D103="NT","NT",IF($H$120="NCT","NC",IF('P04'!$D103="NC","NC",IF($H$120="CT","C",'P04'!$D103))))</f>
        <v>NA</v>
      </c>
      <c r="L120" s="12" t="str">
        <f>IF('P05'!$D103="NT","NT",IF($H$120="NCT","NC",IF('P05'!$D103="NC","NC",IF($H$120="CT","C",'P05'!$D103))))</f>
        <v>NA</v>
      </c>
      <c r="M120" s="12" t="str">
        <f>IF('P06'!$D103="NT","NT",IF($H$120="NCT","NC",IF('P06'!$D103="NC","NC",IF($H$120="CT","C",'P06'!$D103))))</f>
        <v>NA</v>
      </c>
      <c r="N120" s="12" t="str">
        <f>IF('P07'!$D103="NT","NT",IF($H$120="NCT","NC",IF('P07'!$D103="NC","NC",IF($H$120="CT","C",'P07'!$D103))))</f>
        <v>NA</v>
      </c>
      <c r="O120" s="12" t="str">
        <f>IF('P08'!$D103="NT","NT",IF($H$120="NCT","NC",IF('P08'!$D103="NC","NC",IF($H$120="CT","C",'P08'!$D103))))</f>
        <v>NA</v>
      </c>
      <c r="P120" s="12" t="str">
        <f>IF('P09'!$D103="NT","NT",IF($H$120="NCT","NC",IF('P09'!$D103="NC","NC",IF($H$120="CT","C",'P09'!$D103))))</f>
        <v>NA</v>
      </c>
      <c r="Q120" s="12" t="str">
        <f>IF('P10'!$D103="NT","NT",IF($H$120="NCT","NC",IF('P10'!$D103="NC","NC",IF($H$120="CT","C",'P10'!$D103))))</f>
        <v>NA</v>
      </c>
      <c r="R120" s="12" t="str">
        <f>IF('P11'!$D103="NT","NT",IF($H$120="NCT","NC",IF('P11'!$D103="NC","NC",IF($H$120="CT","C",'P11'!$D103))))</f>
        <v>NA</v>
      </c>
      <c r="S120" s="12" t="str">
        <f>IF('P12'!$D103="NT","NT",IF($H$120="NCT","NC",IF('P12'!$D103="NC","NC",IF($H$120="CT","C",'P12'!$D103))))</f>
        <v>NA</v>
      </c>
      <c r="T120" s="12" t="str">
        <f>IF('P13'!$D103="NT","NT",IF($H$120="NCT","NC",IF('P13'!$D103="NC","NC",IF($H$120="CT","C",'P13'!$D103))))</f>
        <v>NA</v>
      </c>
      <c r="U120" s="12" t="str">
        <f>IF('P14'!$D103="NT","NT",IF($H$120="NCT","NC",IF('P14'!$D103="NC","NC",IF($H$120="CT","C",'P14'!$D103))))</f>
        <v>NA</v>
      </c>
      <c r="V120" s="12" t="str">
        <f>IF('P15'!$D103="NT","NT",IF($H$120="NCT","NC",IF('P15'!$D103="NC","NC",IF($H$120="CT","C",'P15'!$D103))))</f>
        <v>NA</v>
      </c>
      <c r="W120" s="12" t="str">
        <f>IF('P16'!$D103="NT","NT",IF($H$120="NCT","NC",IF('P16'!$D103="NC","NC",IF($H$120="CT","C",'P16'!$D103))))</f>
        <v>NA</v>
      </c>
      <c r="X120" s="12" t="e">
        <f>IF(#REF!="NT","NT",IF($H$120="NCT","NC",IF(#REF!="NC","NC",IF($H$120="CT","C",#REF!))))</f>
        <v>#REF!</v>
      </c>
      <c r="Y120" s="12" t="e">
        <f>IF(#REF!="NT","NT",IF($H$120="NCT","NC",IF(#REF!="NC","NC",IF($H$120="CT","C",#REF!))))</f>
        <v>#REF!</v>
      </c>
      <c r="Z120" s="12" t="e">
        <f>IF(#REF!="NT","NT",IF($H$120="NCT","NC",IF(#REF!="NC","NC",IF($H$120="CT","C",#REF!))))</f>
        <v>#REF!</v>
      </c>
      <c r="AA120" s="12" t="e">
        <f>IF(#REF!="NT","NT",IF($H$120="NCT","NC",IF(#REF!="NC","NC",IF($H$120="CT","C",#REF!))))</f>
        <v>#REF!</v>
      </c>
      <c r="AB120" s="39"/>
    </row>
    <row r="121" spans="1:28" ht="45">
      <c r="A121" s="131"/>
      <c r="B121" s="36" t="s">
        <v>231</v>
      </c>
      <c r="C121" s="35" t="s">
        <v>232</v>
      </c>
      <c r="D121" s="34" t="str">
        <f t="shared" si="35"/>
        <v>NA</v>
      </c>
      <c r="E121" s="67">
        <f t="shared" si="37"/>
        <v>0</v>
      </c>
      <c r="F121" s="70">
        <f t="shared" si="38"/>
        <v>0</v>
      </c>
      <c r="G121" s="72">
        <f t="shared" si="36"/>
        <v>16</v>
      </c>
      <c r="H121" s="12" t="str">
        <f>'P01'!$D104</f>
        <v>NA</v>
      </c>
      <c r="I121" s="12" t="str">
        <f>IF('P02'!$D104="NT","NT",IF($H$121="NCT","NC",IF('P02'!$D104="NC","NC",IF($H$121="CT","C",'P02'!$D104))))</f>
        <v>NA</v>
      </c>
      <c r="J121" s="12" t="str">
        <f>IF('P03'!$D104="NT","NT",IF($H$121="NCT","NC",IF('P03'!$D104="NC","NC",IF($H$121="CT","C",'P03'!$D104))))</f>
        <v>NA</v>
      </c>
      <c r="K121" s="12" t="str">
        <f>IF('P04'!$D104="NT","NT",IF($H$121="NCT","NC",IF('P04'!$D104="NC","NC",IF($H$121="CT","C",'P04'!$D104))))</f>
        <v>NA</v>
      </c>
      <c r="L121" s="12" t="str">
        <f>IF('P05'!$D104="NT","NT",IF($H$121="NCT","NC",IF('P05'!$D104="NC","NC",IF($H$121="CT","C",'P05'!$D104))))</f>
        <v>NA</v>
      </c>
      <c r="M121" s="12" t="str">
        <f>IF('P06'!$D104="NT","NT",IF($H$121="NCT","NC",IF('P06'!$D104="NC","NC",IF($H$121="CT","C",'P06'!$D104))))</f>
        <v>NA</v>
      </c>
      <c r="N121" s="12" t="str">
        <f>IF('P07'!$D104="NT","NT",IF($H$121="NCT","NC",IF('P07'!$D104="NC","NC",IF($H$121="CT","C",'P07'!$D104))))</f>
        <v>NA</v>
      </c>
      <c r="O121" s="12" t="str">
        <f>IF('P08'!$D104="NT","NT",IF($H$121="NCT","NC",IF('P08'!$D104="NC","NC",IF($H$121="CT","C",'P08'!$D104))))</f>
        <v>NA</v>
      </c>
      <c r="P121" s="12" t="str">
        <f>IF('P09'!$D104="NT","NT",IF($H$121="NCT","NC",IF('P09'!$D104="NC","NC",IF($H$121="CT","C",'P09'!$D104))))</f>
        <v>NA</v>
      </c>
      <c r="Q121" s="12" t="str">
        <f>IF('P10'!$D104="NT","NT",IF($H$121="NCT","NC",IF('P10'!$D104="NC","NC",IF($H$121="CT","C",'P10'!$D104))))</f>
        <v>NA</v>
      </c>
      <c r="R121" s="12" t="str">
        <f>IF('P11'!$D104="NT","NT",IF($H$121="NCT","NC",IF('P11'!$D104="NC","NC",IF($H$121="CT","C",'P11'!$D104))))</f>
        <v>NA</v>
      </c>
      <c r="S121" s="12" t="str">
        <f>IF('P12'!$D104="NT","NT",IF($H$121="NCT","NC",IF('P12'!$D104="NC","NC",IF($H$121="CT","C",'P12'!$D104))))</f>
        <v>NA</v>
      </c>
      <c r="T121" s="12" t="str">
        <f>IF('P13'!$D104="NT","NT",IF($H$121="NCT","NC",IF('P13'!$D104="NC","NC",IF($H$121="CT","C",'P13'!$D104))))</f>
        <v>NA</v>
      </c>
      <c r="U121" s="12" t="str">
        <f>IF('P14'!$D104="NT","NT",IF($H$121="NCT","NC",IF('P14'!$D104="NC","NC",IF($H$121="CT","C",'P14'!$D104))))</f>
        <v>NA</v>
      </c>
      <c r="V121" s="12" t="str">
        <f>IF('P15'!$D104="NT","NT",IF($H$121="NCT","NC",IF('P15'!$D104="NC","NC",IF($H$121="CT","C",'P15'!$D104))))</f>
        <v>NA</v>
      </c>
      <c r="W121" s="12" t="str">
        <f>IF('P16'!$D104="NT","NT",IF($H$121="NCT","NC",IF('P16'!$D104="NC","NC",IF($H$121="CT","C",'P16'!$D104))))</f>
        <v>NA</v>
      </c>
      <c r="X121" s="12" t="e">
        <f>IF(#REF!="NT","NT",IF($H$121="NCT","NC",IF(#REF!="NC","NC",IF($H$121="CT","C",#REF!))))</f>
        <v>#REF!</v>
      </c>
      <c r="Y121" s="12" t="e">
        <f>IF(#REF!="NT","NT",IF($H$121="NCT","NC",IF(#REF!="NC","NC",IF($H$121="CT","C",#REF!))))</f>
        <v>#REF!</v>
      </c>
      <c r="Z121" s="12" t="e">
        <f>IF(#REF!="NT","NT",IF($H$121="NCT","NC",IF(#REF!="NC","NC",IF($H$121="CT","C",#REF!))))</f>
        <v>#REF!</v>
      </c>
      <c r="AA121" s="12" t="e">
        <f>IF(#REF!="NT","NT",IF($H$121="NCT","NC",IF(#REF!="NC","NC",IF($H$121="CT","C",#REF!))))</f>
        <v>#REF!</v>
      </c>
      <c r="AB121" s="39"/>
    </row>
    <row r="122" spans="1:28" ht="45">
      <c r="A122" s="131"/>
      <c r="B122" s="36" t="s">
        <v>233</v>
      </c>
      <c r="C122" s="35" t="s">
        <v>234</v>
      </c>
      <c r="D122" s="34" t="str">
        <f t="shared" si="35"/>
        <v>C</v>
      </c>
      <c r="E122" s="67">
        <f t="shared" si="37"/>
        <v>1</v>
      </c>
      <c r="F122" s="70">
        <f t="shared" si="38"/>
        <v>0</v>
      </c>
      <c r="G122" s="72">
        <f t="shared" si="36"/>
        <v>15</v>
      </c>
      <c r="H122" s="12" t="str">
        <f>'P01'!$D105</f>
        <v>C</v>
      </c>
      <c r="I122" s="12" t="str">
        <f>IF('P02'!$D105="NT","NT",IF($H$122="NCT","NC",IF('P02'!$D105="NC","NC",IF($H$122="CT","C",'P02'!$D105))))</f>
        <v>NA</v>
      </c>
      <c r="J122" s="12" t="str">
        <f>IF('P03'!$D105="NT","NT",IF($H$122="NCT","NC",IF('P03'!$D105="NC","NC",IF($H$122="CT","C",'P03'!$D105))))</f>
        <v>NA</v>
      </c>
      <c r="K122" s="12" t="str">
        <f>IF('P04'!$D105="NT","NT",IF($H$122="NCT","NC",IF('P04'!$D105="NC","NC",IF($H$122="CT","C",'P04'!$D105))))</f>
        <v>NA</v>
      </c>
      <c r="L122" s="12" t="str">
        <f>IF('P05'!$D105="NT","NT",IF($H$122="NCT","NC",IF('P05'!$D105="NC","NC",IF($H$122="CT","C",'P05'!$D105))))</f>
        <v>NA</v>
      </c>
      <c r="M122" s="12" t="str">
        <f>IF('P06'!$D105="NT","NT",IF($H$122="NCT","NC",IF('P06'!$D105="NC","NC",IF($H$122="CT","C",'P06'!$D105))))</f>
        <v>NA</v>
      </c>
      <c r="N122" s="12" t="str">
        <f>IF('P07'!$D105="NT","NT",IF($H$122="NCT","NC",IF('P07'!$D105="NC","NC",IF($H$122="CT","C",'P07'!$D105))))</f>
        <v>NA</v>
      </c>
      <c r="O122" s="12" t="str">
        <f>IF('P08'!$D105="NT","NT",IF($H$122="NCT","NC",IF('P08'!$D105="NC","NC",IF($H$122="CT","C",'P08'!$D105))))</f>
        <v>NA</v>
      </c>
      <c r="P122" s="12" t="str">
        <f>IF('P09'!$D105="NT","NT",IF($H$122="NCT","NC",IF('P09'!$D105="NC","NC",IF($H$122="CT","C",'P09'!$D105))))</f>
        <v>NA</v>
      </c>
      <c r="Q122" s="12" t="str">
        <f>IF('P10'!$D105="NT","NT",IF($H$122="NCT","NC",IF('P10'!$D105="NC","NC",IF($H$122="CT","C",'P10'!$D105))))</f>
        <v>NA</v>
      </c>
      <c r="R122" s="12" t="str">
        <f>IF('P11'!$D105="NT","NT",IF($H$122="NCT","NC",IF('P11'!$D105="NC","NC",IF($H$122="CT","C",'P11'!$D105))))</f>
        <v>NA</v>
      </c>
      <c r="S122" s="12" t="str">
        <f>IF('P12'!$D105="NT","NT",IF($H$122="NCT","NC",IF('P12'!$D105="NC","NC",IF($H$122="CT","C",'P12'!$D105))))</f>
        <v>NA</v>
      </c>
      <c r="T122" s="12" t="str">
        <f>IF('P13'!$D105="NT","NT",IF($H$122="NCT","NC",IF('P13'!$D105="NC","NC",IF($H$122="CT","C",'P13'!$D105))))</f>
        <v>NA</v>
      </c>
      <c r="U122" s="12" t="str">
        <f>IF('P14'!$D105="NT","NT",IF($H$122="NCT","NC",IF('P14'!$D105="NC","NC",IF($H$122="CT","C",'P14'!$D105))))</f>
        <v>NA</v>
      </c>
      <c r="V122" s="12" t="str">
        <f>IF('P15'!$D105="NT","NT",IF($H$122="NCT","NC",IF('P15'!$D105="NC","NC",IF($H$122="CT","C",'P15'!$D105))))</f>
        <v>NA</v>
      </c>
      <c r="W122" s="12" t="str">
        <f>IF('P16'!$D105="NT","NT",IF($H$122="NCT","NC",IF('P16'!$D105="NC","NC",IF($H$122="CT","C",'P16'!$D105))))</f>
        <v>NA</v>
      </c>
      <c r="X122" s="12" t="e">
        <f>IF(#REF!="NT","NT",IF($H$122="NCT","NC",IF(#REF!="NC","NC",IF($H$122="CT","C",#REF!))))</f>
        <v>#REF!</v>
      </c>
      <c r="Y122" s="12" t="e">
        <f>IF(#REF!="NT","NT",IF($H$122="NCT","NC",IF(#REF!="NC","NC",IF($H$122="CT","C",#REF!))))</f>
        <v>#REF!</v>
      </c>
      <c r="Z122" s="12" t="e">
        <f>IF(#REF!="NT","NT",IF($H$122="NCT","NC",IF(#REF!="NC","NC",IF($H$122="CT","C",#REF!))))</f>
        <v>#REF!</v>
      </c>
      <c r="AA122" s="12" t="e">
        <f>IF(#REF!="NT","NT",IF($H$122="NCT","NC",IF(#REF!="NC","NC",IF($H$122="CT","C",#REF!))))</f>
        <v>#REF!</v>
      </c>
      <c r="AB122" s="39"/>
    </row>
    <row r="123" spans="1:28" ht="60">
      <c r="A123" s="131"/>
      <c r="B123" s="36" t="s">
        <v>235</v>
      </c>
      <c r="C123" s="35" t="s">
        <v>236</v>
      </c>
      <c r="D123" s="34" t="str">
        <f t="shared" si="35"/>
        <v>C</v>
      </c>
      <c r="E123" s="67">
        <f t="shared" si="37"/>
        <v>16</v>
      </c>
      <c r="F123" s="70">
        <f t="shared" si="38"/>
        <v>0</v>
      </c>
      <c r="G123" s="72">
        <f t="shared" si="36"/>
        <v>0</v>
      </c>
      <c r="H123" s="12" t="str">
        <f>'P01'!$D106</f>
        <v>C</v>
      </c>
      <c r="I123" s="12" t="str">
        <f>IF('P02'!$D106="NT","NT",IF($H$123="NCT","NC",IF('P02'!$D106="NC","NC",IF($H$123="CT","C",'P02'!$D106))))</f>
        <v>C</v>
      </c>
      <c r="J123" s="12" t="str">
        <f>IF('P03'!$D106="NT","NT",IF($H$123="NCT","NC",IF('P03'!$D106="NC","NC",IF($H$123="CT","C",'P03'!$D106))))</f>
        <v>C</v>
      </c>
      <c r="K123" s="12" t="str">
        <f>IF('P04'!$D106="NT","NT",IF($H$123="NCT","NC",IF('P04'!$D106="NC","NC",IF($H$123="CT","C",'P04'!$D106))))</f>
        <v>C</v>
      </c>
      <c r="L123" s="12" t="str">
        <f>IF('P05'!$D106="NT","NT",IF($H$123="NCT","NC",IF('P05'!$D106="NC","NC",IF($H$123="CT","C",'P05'!$D106))))</f>
        <v>C</v>
      </c>
      <c r="M123" s="12" t="str">
        <f>IF('P06'!$D106="NT","NT",IF($H$123="NCT","NC",IF('P06'!$D106="NC","NC",IF($H$123="CT","C",'P06'!$D106))))</f>
        <v>C</v>
      </c>
      <c r="N123" s="12" t="str">
        <f>IF('P07'!$D106="NT","NT",IF($H$123="NCT","NC",IF('P07'!$D106="NC","NC",IF($H$123="CT","C",'P07'!$D106))))</f>
        <v>C</v>
      </c>
      <c r="O123" s="12" t="str">
        <f>IF('P08'!$D106="NT","NT",IF($H$123="NCT","NC",IF('P08'!$D106="NC","NC",IF($H$123="CT","C",'P08'!$D106))))</f>
        <v>C</v>
      </c>
      <c r="P123" s="12" t="str">
        <f>IF('P09'!$D106="NT","NT",IF($H$123="NCT","NC",IF('P09'!$D106="NC","NC",IF($H$123="CT","C",'P09'!$D106))))</f>
        <v>C</v>
      </c>
      <c r="Q123" s="12" t="str">
        <f>IF('P10'!$D106="NT","NT",IF($H$123="NCT","NC",IF('P10'!$D106="NC","NC",IF($H$123="CT","C",'P10'!$D106))))</f>
        <v>C</v>
      </c>
      <c r="R123" s="12" t="str">
        <f>IF('P11'!$D106="NT","NT",IF($H$123="NCT","NC",IF('P11'!$D106="NC","NC",IF($H$123="CT","C",'P11'!$D106))))</f>
        <v>C</v>
      </c>
      <c r="S123" s="12" t="str">
        <f>IF('P12'!$D106="NT","NT",IF($H$123="NCT","NC",IF('P12'!$D106="NC","NC",IF($H$123="CT","C",'P12'!$D106))))</f>
        <v>C</v>
      </c>
      <c r="T123" s="12" t="str">
        <f>IF('P13'!$D106="NT","NT",IF($H$123="NCT","NC",IF('P13'!$D106="NC","NC",IF($H$123="CT","C",'P13'!$D106))))</f>
        <v>C</v>
      </c>
      <c r="U123" s="12" t="str">
        <f>IF('P14'!$D106="NT","NT",IF($H$123="NCT","NC",IF('P14'!$D106="NC","NC",IF($H$123="CT","C",'P14'!$D106))))</f>
        <v>C</v>
      </c>
      <c r="V123" s="12" t="str">
        <f>IF('P15'!$D106="NT","NT",IF($H$123="NCT","NC",IF('P15'!$D106="NC","NC",IF($H$123="CT","C",'P15'!$D106))))</f>
        <v>C</v>
      </c>
      <c r="W123" s="12" t="str">
        <f>IF('P16'!$D106="NT","NT",IF($H$123="NCT","NC",IF('P16'!$D106="NC","NC",IF($H$123="CT","C",'P16'!$D106))))</f>
        <v>C</v>
      </c>
      <c r="X123" s="12" t="e">
        <f>IF(#REF!="NT","NT",IF($H$123="NCT","NC",IF(#REF!="NC","NC",IF($H$123="CT","C",#REF!))))</f>
        <v>#REF!</v>
      </c>
      <c r="Y123" s="12" t="e">
        <f>IF(#REF!="NT","NT",IF($H$123="NCT","NC",IF(#REF!="NC","NC",IF($H$123="CT","C",#REF!))))</f>
        <v>#REF!</v>
      </c>
      <c r="Z123" s="12" t="e">
        <f>IF(#REF!="NT","NT",IF($H$123="NCT","NC",IF(#REF!="NC","NC",IF($H$123="CT","C",#REF!))))</f>
        <v>#REF!</v>
      </c>
      <c r="AA123" s="12" t="e">
        <f>IF(#REF!="NT","NT",IF($H$123="NCT","NC",IF(#REF!="NC","NC",IF($H$123="CT","C",#REF!))))</f>
        <v>#REF!</v>
      </c>
      <c r="AB123" s="39"/>
    </row>
    <row r="124" spans="1:28" ht="75">
      <c r="A124" s="131"/>
      <c r="B124" s="36" t="s">
        <v>237</v>
      </c>
      <c r="C124" s="35" t="s">
        <v>238</v>
      </c>
      <c r="D124" s="34" t="str">
        <f t="shared" si="35"/>
        <v>NC</v>
      </c>
      <c r="E124" s="67">
        <f t="shared" si="37"/>
        <v>0</v>
      </c>
      <c r="F124" s="70">
        <f t="shared" si="38"/>
        <v>1</v>
      </c>
      <c r="G124" s="72">
        <f t="shared" si="36"/>
        <v>15</v>
      </c>
      <c r="H124" s="12" t="str">
        <f>'P01'!$D107</f>
        <v>NC</v>
      </c>
      <c r="I124" s="12" t="str">
        <f>IF('P02'!$D107="NT","NT",IF($H$124="NCT","NC",IF('P02'!$D107="NC","NC",IF($H$124="CT","C",'P02'!$D107))))</f>
        <v>NA</v>
      </c>
      <c r="J124" s="12" t="str">
        <f>IF('P03'!$D107="NT","NT",IF($H$124="NCT","NC",IF('P03'!$D107="NC","NC",IF($H$124="CT","C",'P03'!$D107))))</f>
        <v>NA</v>
      </c>
      <c r="K124" s="12" t="str">
        <f>IF('P04'!$D107="NT","NT",IF($H$124="NCT","NC",IF('P04'!$D107="NC","NC",IF($H$124="CT","C",'P04'!$D107))))</f>
        <v>NA</v>
      </c>
      <c r="L124" s="12" t="str">
        <f>IF('P05'!$D107="NT","NT",IF($H$124="NCT","NC",IF('P05'!$D107="NC","NC",IF($H$124="CT","C",'P05'!$D107))))</f>
        <v>NA</v>
      </c>
      <c r="M124" s="12" t="str">
        <f>IF('P06'!$D107="NT","NT",IF($H$124="NCT","NC",IF('P06'!$D107="NC","NC",IF($H$124="CT","C",'P06'!$D107))))</f>
        <v>NA</v>
      </c>
      <c r="N124" s="12" t="str">
        <f>IF('P07'!$D107="NT","NT",IF($H$124="NCT","NC",IF('P07'!$D107="NC","NC",IF($H$124="CT","C",'P07'!$D107))))</f>
        <v>NA</v>
      </c>
      <c r="O124" s="12" t="str">
        <f>IF('P08'!$D107="NT","NT",IF($H$124="NCT","NC",IF('P08'!$D107="NC","NC",IF($H$124="CT","C",'P08'!$D107))))</f>
        <v>NA</v>
      </c>
      <c r="P124" s="12" t="str">
        <f>IF('P09'!$D107="NT","NT",IF($H$124="NCT","NC",IF('P09'!$D107="NC","NC",IF($H$124="CT","C",'P09'!$D107))))</f>
        <v>NA</v>
      </c>
      <c r="Q124" s="12" t="str">
        <f>IF('P10'!$D107="NT","NT",IF($H$124="NCT","NC",IF('P10'!$D107="NC","NC",IF($H$124="CT","C",'P10'!$D107))))</f>
        <v>NA</v>
      </c>
      <c r="R124" s="12" t="str">
        <f>IF('P11'!$D107="NT","NT",IF($H$124="NCT","NC",IF('P11'!$D107="NC","NC",IF($H$124="CT","C",'P11'!$D107))))</f>
        <v>NA</v>
      </c>
      <c r="S124" s="12" t="str">
        <f>IF('P12'!$D107="NT","NT",IF($H$124="NCT","NC",IF('P12'!$D107="NC","NC",IF($H$124="CT","C",'P12'!$D107))))</f>
        <v>NA</v>
      </c>
      <c r="T124" s="12" t="str">
        <f>IF('P13'!$D107="NT","NT",IF($H$124="NCT","NC",IF('P13'!$D107="NC","NC",IF($H$124="CT","C",'P13'!$D107))))</f>
        <v>NA</v>
      </c>
      <c r="U124" s="12" t="str">
        <f>IF('P14'!$D107="NT","NT",IF($H$124="NCT","NC",IF('P14'!$D107="NC","NC",IF($H$124="CT","C",'P14'!$D107))))</f>
        <v>NA</v>
      </c>
      <c r="V124" s="12" t="str">
        <f>IF('P15'!$D107="NT","NT",IF($H$124="NCT","NC",IF('P15'!$D107="NC","NC",IF($H$124="CT","C",'P15'!$D107))))</f>
        <v>NA</v>
      </c>
      <c r="W124" s="12" t="str">
        <f>IF('P16'!$D107="NT","NT",IF($H$124="NCT","NC",IF('P16'!$D107="NC","NC",IF($H$124="CT","C",'P16'!$D107))))</f>
        <v>NA</v>
      </c>
      <c r="X124" s="12" t="e">
        <f>IF(#REF!="NT","NT",IF($H$124="NCT","NC",IF(#REF!="NC","NC",IF($H$124="CT","C",#REF!))))</f>
        <v>#REF!</v>
      </c>
      <c r="Y124" s="12" t="e">
        <f>IF(#REF!="NT","NT",IF($H$124="NCT","NC",IF(#REF!="NC","NC",IF($H$124="CT","C",#REF!))))</f>
        <v>#REF!</v>
      </c>
      <c r="Z124" s="12" t="e">
        <f>IF(#REF!="NT","NT",IF($H$124="NCT","NC",IF(#REF!="NC","NC",IF($H$124="CT","C",#REF!))))</f>
        <v>#REF!</v>
      </c>
      <c r="AA124" s="12" t="e">
        <f>IF(#REF!="NT","NT",IF($H$124="NCT","NC",IF(#REF!="NC","NC",IF($H$124="CT","C",#REF!))))</f>
        <v>#REF!</v>
      </c>
      <c r="AB124" s="39"/>
    </row>
    <row r="125" spans="1:28" ht="75">
      <c r="A125" s="131"/>
      <c r="B125" s="36" t="s">
        <v>239</v>
      </c>
      <c r="C125" s="35" t="s">
        <v>240</v>
      </c>
      <c r="D125" s="34" t="str">
        <f t="shared" si="35"/>
        <v>C</v>
      </c>
      <c r="E125" s="67">
        <f t="shared" si="37"/>
        <v>16</v>
      </c>
      <c r="F125" s="70">
        <f t="shared" si="38"/>
        <v>0</v>
      </c>
      <c r="G125" s="72">
        <f t="shared" si="36"/>
        <v>0</v>
      </c>
      <c r="H125" s="12" t="str">
        <f>'P01'!$D108</f>
        <v>C</v>
      </c>
      <c r="I125" s="12" t="str">
        <f>IF('P02'!$D108="NT","NT",IF($H$125="NCT","NC",IF('P02'!$D108="NC","NC",IF($H$125="CT","C",'P02'!$D108))))</f>
        <v>C</v>
      </c>
      <c r="J125" s="12" t="str">
        <f>IF('P03'!$D108="NT","NT",IF($H$125="NCT","NC",IF('P03'!$D108="NC","NC",IF($H$125="CT","C",'P03'!$D108))))</f>
        <v>C</v>
      </c>
      <c r="K125" s="12" t="str">
        <f>IF('P04'!$D108="NT","NT",IF($H$125="NCT","NC",IF('P04'!$D108="NC","NC",IF($H$125="CT","C",'P04'!$D108))))</f>
        <v>C</v>
      </c>
      <c r="L125" s="12" t="str">
        <f>IF('P05'!$D108="NT","NT",IF($H$125="NCT","NC",IF('P05'!$D108="NC","NC",IF($H$125="CT","C",'P05'!$D108))))</f>
        <v>C</v>
      </c>
      <c r="M125" s="12" t="str">
        <f>IF('P06'!$D108="NT","NT",IF($H$125="NCT","NC",IF('P06'!$D108="NC","NC",IF($H$125="CT","C",'P06'!$D108))))</f>
        <v>C</v>
      </c>
      <c r="N125" s="12" t="str">
        <f>IF('P07'!$D108="NT","NT",IF($H$125="NCT","NC",IF('P07'!$D108="NC","NC",IF($H$125="CT","C",'P07'!$D108))))</f>
        <v>C</v>
      </c>
      <c r="O125" s="12" t="str">
        <f>IF('P08'!$D108="NT","NT",IF($H$125="NCT","NC",IF('P08'!$D108="NC","NC",IF($H$125="CT","C",'P08'!$D108))))</f>
        <v>C</v>
      </c>
      <c r="P125" s="12" t="str">
        <f>IF('P09'!$D108="NT","NT",IF($H$125="NCT","NC",IF('P09'!$D108="NC","NC",IF($H$125="CT","C",'P09'!$D108))))</f>
        <v>C</v>
      </c>
      <c r="Q125" s="12" t="str">
        <f>IF('P10'!$D108="NT","NT",IF($H$125="NCT","NC",IF('P10'!$D108="NC","NC",IF($H$125="CT","C",'P10'!$D108))))</f>
        <v>C</v>
      </c>
      <c r="R125" s="12" t="str">
        <f>IF('P11'!$D108="NT","NT",IF($H$125="NCT","NC",IF('P11'!$D108="NC","NC",IF($H$125="CT","C",'P11'!$D108))))</f>
        <v>C</v>
      </c>
      <c r="S125" s="12" t="str">
        <f>IF('P12'!$D108="NT","NT",IF($H$125="NCT","NC",IF('P12'!$D108="NC","NC",IF($H$125="CT","C",'P12'!$D108))))</f>
        <v>C</v>
      </c>
      <c r="T125" s="12" t="str">
        <f>IF('P13'!$D108="NT","NT",IF($H$125="NCT","NC",IF('P13'!$D108="NC","NC",IF($H$125="CT","C",'P13'!$D108))))</f>
        <v>C</v>
      </c>
      <c r="U125" s="12" t="str">
        <f>IF('P14'!$D108="NT","NT",IF($H$125="NCT","NC",IF('P14'!$D108="NC","NC",IF($H$125="CT","C",'P14'!$D108))))</f>
        <v>C</v>
      </c>
      <c r="V125" s="12" t="str">
        <f>IF('P15'!$D108="NT","NT",IF($H$125="NCT","NC",IF('P15'!$D108="NC","NC",IF($H$125="CT","C",'P15'!$D108))))</f>
        <v>C</v>
      </c>
      <c r="W125" s="12" t="str">
        <f>IF('P16'!$D108="NT","NT",IF($H$125="NCT","NC",IF('P16'!$D108="NC","NC",IF($H$125="CT","C",'P16'!$D108))))</f>
        <v>C</v>
      </c>
      <c r="X125" s="12" t="e">
        <f>IF(#REF!="NT","NT",IF($H$125="NCT","NC",IF(#REF!="NC","NC",IF($H$125="CT","C",#REF!))))</f>
        <v>#REF!</v>
      </c>
      <c r="Y125" s="12" t="e">
        <f>IF(#REF!="NT","NT",IF($H$125="NCT","NC",IF(#REF!="NC","NC",IF($H$125="CT","C",#REF!))))</f>
        <v>#REF!</v>
      </c>
      <c r="Z125" s="12" t="e">
        <f>IF(#REF!="NT","NT",IF($H$125="NCT","NC",IF(#REF!="NC","NC",IF($H$125="CT","C",#REF!))))</f>
        <v>#REF!</v>
      </c>
      <c r="AA125" s="12" t="e">
        <f>IF(#REF!="NT","NT",IF($H$125="NCT","NC",IF(#REF!="NC","NC",IF($H$125="CT","C",#REF!))))</f>
        <v>#REF!</v>
      </c>
      <c r="AB125" s="39"/>
    </row>
    <row r="126" spans="1:28" ht="60">
      <c r="A126" s="131"/>
      <c r="B126" s="36" t="s">
        <v>241</v>
      </c>
      <c r="C126" s="35" t="s">
        <v>242</v>
      </c>
      <c r="D126" s="34" t="str">
        <f t="shared" si="35"/>
        <v>NA</v>
      </c>
      <c r="E126" s="67">
        <f t="shared" si="37"/>
        <v>0</v>
      </c>
      <c r="F126" s="70">
        <f t="shared" si="38"/>
        <v>0</v>
      </c>
      <c r="G126" s="72">
        <f t="shared" si="36"/>
        <v>16</v>
      </c>
      <c r="H126" s="12" t="str">
        <f>'P01'!$D109</f>
        <v>NA</v>
      </c>
      <c r="I126" s="12" t="str">
        <f>IF('P02'!$D109="NT","NT",IF($H$126="NCT","NC",IF('P02'!$D109="NC","NC",IF($H$126="CT","C",'P02'!$D109))))</f>
        <v>NA</v>
      </c>
      <c r="J126" s="12" t="str">
        <f>IF('P03'!$D109="NT","NT",IF($H$126="NCT","NC",IF('P03'!$D109="NC","NC",IF($H$126="CT","C",'P03'!$D109))))</f>
        <v>NA</v>
      </c>
      <c r="K126" s="12" t="str">
        <f>IF('P04'!$D109="NT","NT",IF($H$126="NCT","NC",IF('P04'!$D109="NC","NC",IF($H$126="CT","C",'P04'!$D109))))</f>
        <v>NA</v>
      </c>
      <c r="L126" s="12" t="str">
        <f>IF('P05'!$D109="NT","NT",IF($H$126="NCT","NC",IF('P05'!$D109="NC","NC",IF($H$126="CT","C",'P05'!$D109))))</f>
        <v>NA</v>
      </c>
      <c r="M126" s="12" t="str">
        <f>IF('P06'!$D109="NT","NT",IF($H$126="NCT","NC",IF('P06'!$D109="NC","NC",IF($H$126="CT","C",'P06'!$D109))))</f>
        <v>NA</v>
      </c>
      <c r="N126" s="12" t="str">
        <f>IF('P07'!$D109="NT","NT",IF($H$126="NCT","NC",IF('P07'!$D109="NC","NC",IF($H$126="CT","C",'P07'!$D109))))</f>
        <v>NA</v>
      </c>
      <c r="O126" s="12" t="str">
        <f>IF('P08'!$D109="NT","NT",IF($H$126="NCT","NC",IF('P08'!$D109="NC","NC",IF($H$126="CT","C",'P08'!$D109))))</f>
        <v>NA</v>
      </c>
      <c r="P126" s="12" t="str">
        <f>IF('P09'!$D109="NT","NT",IF($H$126="NCT","NC",IF('P09'!$D109="NC","NC",IF($H$126="CT","C",'P09'!$D109))))</f>
        <v>NA</v>
      </c>
      <c r="Q126" s="12" t="str">
        <f>IF('P10'!$D109="NT","NT",IF($H$126="NCT","NC",IF('P10'!$D109="NC","NC",IF($H$126="CT","C",'P10'!$D109))))</f>
        <v>NA</v>
      </c>
      <c r="R126" s="12" t="str">
        <f>IF('P11'!$D109="NT","NT",IF($H$126="NCT","NC",IF('P11'!$D109="NC","NC",IF($H$126="CT","C",'P11'!$D109))))</f>
        <v>NA</v>
      </c>
      <c r="S126" s="12" t="str">
        <f>IF('P12'!$D109="NT","NT",IF($H$126="NCT","NC",IF('P12'!$D109="NC","NC",IF($H$126="CT","C",'P12'!$D109))))</f>
        <v>NA</v>
      </c>
      <c r="T126" s="12" t="str">
        <f>IF('P13'!$D109="NT","NT",IF($H$126="NCT","NC",IF('P13'!$D109="NC","NC",IF($H$126="CT","C",'P13'!$D109))))</f>
        <v>NA</v>
      </c>
      <c r="U126" s="12" t="str">
        <f>IF('P14'!$D109="NT","NT",IF($H$126="NCT","NC",IF('P14'!$D109="NC","NC",IF($H$126="CT","C",'P14'!$D109))))</f>
        <v>NA</v>
      </c>
      <c r="V126" s="12" t="str">
        <f>IF('P15'!$D109="NT","NT",IF($H$126="NCT","NC",IF('P15'!$D109="NC","NC",IF($H$126="CT","C",'P15'!$D109))))</f>
        <v>NA</v>
      </c>
      <c r="W126" s="12" t="str">
        <f>IF('P16'!$D109="NT","NT",IF($H$126="NCT","NC",IF('P16'!$D109="NC","NC",IF($H$126="CT","C",'P16'!$D109))))</f>
        <v>NA</v>
      </c>
      <c r="X126" s="12" t="e">
        <f>IF(#REF!="NT","NT",IF($H$126="NCT","NC",IF(#REF!="NC","NC",IF($H$126="CT","C",#REF!))))</f>
        <v>#REF!</v>
      </c>
      <c r="Y126" s="12" t="e">
        <f>IF(#REF!="NT","NT",IF($H$126="NCT","NC",IF(#REF!="NC","NC",IF($H$126="CT","C",#REF!))))</f>
        <v>#REF!</v>
      </c>
      <c r="Z126" s="12" t="e">
        <f>IF(#REF!="NT","NT",IF($H$126="NCT","NC",IF(#REF!="NC","NC",IF($H$126="CT","C",#REF!))))</f>
        <v>#REF!</v>
      </c>
      <c r="AA126" s="12" t="e">
        <f>IF(#REF!="NT","NT",IF($H$126="NCT","NC",IF(#REF!="NC","NC",IF($H$126="CT","C",#REF!))))</f>
        <v>#REF!</v>
      </c>
      <c r="AB126" s="39"/>
    </row>
    <row r="127" spans="1:28">
      <c r="A127" s="31"/>
      <c r="B127" s="37"/>
      <c r="C127" s="37"/>
      <c r="D127" s="38"/>
      <c r="E127" s="68">
        <f>SUM(E115:E126)</f>
        <v>46</v>
      </c>
      <c r="F127" s="78">
        <f>SUM(F115:F126)</f>
        <v>9</v>
      </c>
      <c r="G127" s="74">
        <f>SUM(G115:G126)</f>
        <v>137</v>
      </c>
      <c r="H127" s="37"/>
      <c r="I127" s="37"/>
      <c r="J127" s="37"/>
      <c r="K127" s="37"/>
      <c r="L127" s="37"/>
      <c r="M127" s="37"/>
      <c r="N127" s="37"/>
      <c r="O127" s="37"/>
      <c r="P127" s="37"/>
      <c r="Q127" s="37"/>
      <c r="R127" s="37"/>
      <c r="S127" s="37"/>
      <c r="T127" s="37"/>
      <c r="U127" s="37"/>
      <c r="V127" s="37"/>
      <c r="W127" s="37"/>
      <c r="X127" s="37"/>
      <c r="Y127" s="37"/>
      <c r="Z127" s="37"/>
      <c r="AA127" s="37"/>
      <c r="AB127" s="39"/>
    </row>
  </sheetData>
  <mergeCells count="26">
    <mergeCell ref="A2:D2"/>
    <mergeCell ref="A3:AA3"/>
    <mergeCell ref="AC3:AF4"/>
    <mergeCell ref="A40:A47"/>
    <mergeCell ref="A26:A38"/>
    <mergeCell ref="C4:C8"/>
    <mergeCell ref="D4:D8"/>
    <mergeCell ref="E4:E8"/>
    <mergeCell ref="F4:F8"/>
    <mergeCell ref="G4:G8"/>
    <mergeCell ref="A1:G1"/>
    <mergeCell ref="H1:AA1"/>
    <mergeCell ref="A115:A126"/>
    <mergeCell ref="A4:A8"/>
    <mergeCell ref="B4:B8"/>
    <mergeCell ref="A52:A56"/>
    <mergeCell ref="A58:A67"/>
    <mergeCell ref="A69:A72"/>
    <mergeCell ref="A74:A87"/>
    <mergeCell ref="A89:A101"/>
    <mergeCell ref="A103:A113"/>
    <mergeCell ref="A9:A17"/>
    <mergeCell ref="A19:A20"/>
    <mergeCell ref="A22:A24"/>
    <mergeCell ref="A49:A50"/>
    <mergeCell ref="E2:G2"/>
  </mergeCells>
  <conditionalFormatting sqref="D52:D56">
    <cfRule type="cellIs" dxfId="219" priority="160" stopIfTrue="1" operator="equal">
      <formula>"NCT"</formula>
    </cfRule>
    <cfRule type="cellIs" dxfId="218" priority="161" stopIfTrue="1" operator="equal">
      <formula>"C"</formula>
    </cfRule>
    <cfRule type="cellIs" dxfId="217" priority="162" stopIfTrue="1" operator="equal">
      <formula>"NC"</formula>
    </cfRule>
    <cfRule type="cellIs" dxfId="216" priority="163" stopIfTrue="1" operator="equal">
      <formula>"NA"</formula>
    </cfRule>
    <cfRule type="cellIs" dxfId="215" priority="164" stopIfTrue="1" operator="equal">
      <formula>"NT"</formula>
    </cfRule>
  </conditionalFormatting>
  <conditionalFormatting sqref="D58:D67">
    <cfRule type="cellIs" dxfId="214" priority="155" stopIfTrue="1" operator="equal">
      <formula>"NCT"</formula>
    </cfRule>
    <cfRule type="cellIs" dxfId="213" priority="156" stopIfTrue="1" operator="equal">
      <formula>"C"</formula>
    </cfRule>
    <cfRule type="cellIs" dxfId="212" priority="157" stopIfTrue="1" operator="equal">
      <formula>"NC"</formula>
    </cfRule>
    <cfRule type="cellIs" dxfId="211" priority="158" stopIfTrue="1" operator="equal">
      <formula>"NA"</formula>
    </cfRule>
    <cfRule type="cellIs" dxfId="210" priority="159" stopIfTrue="1" operator="equal">
      <formula>"NT"</formula>
    </cfRule>
  </conditionalFormatting>
  <conditionalFormatting sqref="D69:D72">
    <cfRule type="cellIs" dxfId="209" priority="150" stopIfTrue="1" operator="equal">
      <formula>"NCT"</formula>
    </cfRule>
    <cfRule type="cellIs" dxfId="208" priority="151" stopIfTrue="1" operator="equal">
      <formula>"C"</formula>
    </cfRule>
    <cfRule type="cellIs" dxfId="207" priority="152" stopIfTrue="1" operator="equal">
      <formula>"NC"</formula>
    </cfRule>
    <cfRule type="cellIs" dxfId="206" priority="153" stopIfTrue="1" operator="equal">
      <formula>"NA"</formula>
    </cfRule>
    <cfRule type="cellIs" dxfId="205" priority="154" stopIfTrue="1" operator="equal">
      <formula>"NT"</formula>
    </cfRule>
  </conditionalFormatting>
  <conditionalFormatting sqref="D74:D87">
    <cfRule type="cellIs" dxfId="204" priority="145" stopIfTrue="1" operator="equal">
      <formula>"NCT"</formula>
    </cfRule>
    <cfRule type="cellIs" dxfId="203" priority="146" stopIfTrue="1" operator="equal">
      <formula>"C"</formula>
    </cfRule>
    <cfRule type="cellIs" dxfId="202" priority="147" stopIfTrue="1" operator="equal">
      <formula>"NC"</formula>
    </cfRule>
    <cfRule type="cellIs" dxfId="201" priority="148" stopIfTrue="1" operator="equal">
      <formula>"NA"</formula>
    </cfRule>
    <cfRule type="cellIs" dxfId="200" priority="149" stopIfTrue="1" operator="equal">
      <formula>"NT"</formula>
    </cfRule>
  </conditionalFormatting>
  <conditionalFormatting sqref="D89:D101">
    <cfRule type="cellIs" dxfId="199" priority="140" stopIfTrue="1" operator="equal">
      <formula>"NCT"</formula>
    </cfRule>
    <cfRule type="cellIs" dxfId="198" priority="141" stopIfTrue="1" operator="equal">
      <formula>"C"</formula>
    </cfRule>
    <cfRule type="cellIs" dxfId="197" priority="142" stopIfTrue="1" operator="equal">
      <formula>"NC"</formula>
    </cfRule>
    <cfRule type="cellIs" dxfId="196" priority="143" stopIfTrue="1" operator="equal">
      <formula>"NA"</formula>
    </cfRule>
    <cfRule type="cellIs" dxfId="195" priority="144" stopIfTrue="1" operator="equal">
      <formula>"NT"</formula>
    </cfRule>
  </conditionalFormatting>
  <conditionalFormatting sqref="D103:D113">
    <cfRule type="cellIs" dxfId="194" priority="135" stopIfTrue="1" operator="equal">
      <formula>"NCT"</formula>
    </cfRule>
    <cfRule type="cellIs" dxfId="193" priority="136" stopIfTrue="1" operator="equal">
      <formula>"C"</formula>
    </cfRule>
    <cfRule type="cellIs" dxfId="192" priority="137" stopIfTrue="1" operator="equal">
      <formula>"NC"</formula>
    </cfRule>
    <cfRule type="cellIs" dxfId="191" priority="138" stopIfTrue="1" operator="equal">
      <formula>"NA"</formula>
    </cfRule>
    <cfRule type="cellIs" dxfId="190" priority="139" stopIfTrue="1" operator="equal">
      <formula>"NT"</formula>
    </cfRule>
  </conditionalFormatting>
  <conditionalFormatting sqref="D115:D126">
    <cfRule type="cellIs" dxfId="189" priority="130" stopIfTrue="1" operator="equal">
      <formula>"NCT"</formula>
    </cfRule>
    <cfRule type="cellIs" dxfId="188" priority="131" stopIfTrue="1" operator="equal">
      <formula>"C"</formula>
    </cfRule>
    <cfRule type="cellIs" dxfId="187" priority="132" stopIfTrue="1" operator="equal">
      <formula>"NC"</formula>
    </cfRule>
    <cfRule type="cellIs" dxfId="186" priority="133" stopIfTrue="1" operator="equal">
      <formula>"NA"</formula>
    </cfRule>
    <cfRule type="cellIs" dxfId="185" priority="134" stopIfTrue="1" operator="equal">
      <formula>"NT"</formula>
    </cfRule>
  </conditionalFormatting>
  <conditionalFormatting sqref="D9:AA17 D19:AA20 D22:H24 D26:H38 D40:H47 D49:H50 E53:E56 G53:H56 E58:E67 G58:H67 E69:E72 G69:H72 E74:H87 E89:H101 E103:H113 E115:H126">
    <cfRule type="cellIs" dxfId="184" priority="268" stopIfTrue="1" operator="equal">
      <formula>"NA"</formula>
    </cfRule>
    <cfRule type="cellIs" dxfId="183" priority="269" stopIfTrue="1" operator="equal">
      <formula>"NT"</formula>
    </cfRule>
  </conditionalFormatting>
  <conditionalFormatting sqref="D9:AA126">
    <cfRule type="cellIs" dxfId="182" priority="73" stopIfTrue="1" operator="equal">
      <formula>"CT"</formula>
    </cfRule>
    <cfRule type="cellIs" dxfId="181" priority="177" stopIfTrue="1" operator="equal">
      <formula>"NCT"</formula>
    </cfRule>
    <cfRule type="cellIs" dxfId="180" priority="263" stopIfTrue="1" operator="equal">
      <formula>"NC"</formula>
    </cfRule>
    <cfRule type="cellIs" dxfId="179" priority="266" stopIfTrue="1" operator="equal">
      <formula>"C"</formula>
    </cfRule>
    <cfRule type="cellIs" dxfId="178" priority="267" stopIfTrue="1" operator="equal">
      <formula>"NC"</formula>
    </cfRule>
  </conditionalFormatting>
  <conditionalFormatting sqref="E10:E17">
    <cfRule type="cellIs" dxfId="177" priority="178" stopIfTrue="1" operator="equal">
      <formula>"C"</formula>
    </cfRule>
    <cfRule type="cellIs" dxfId="176" priority="179" stopIfTrue="1" operator="equal">
      <formula>"NC"</formula>
    </cfRule>
    <cfRule type="cellIs" dxfId="175" priority="180" stopIfTrue="1" operator="equal">
      <formula>"NA"</formula>
    </cfRule>
    <cfRule type="cellIs" dxfId="174" priority="181" stopIfTrue="1" operator="equal">
      <formula>"NT"</formula>
    </cfRule>
  </conditionalFormatting>
  <conditionalFormatting sqref="E52:E56">
    <cfRule type="cellIs" dxfId="173" priority="230" stopIfTrue="1" operator="equal">
      <formula>"C"</formula>
    </cfRule>
    <cfRule type="cellIs" dxfId="172" priority="231" stopIfTrue="1" operator="equal">
      <formula>"NC"</formula>
    </cfRule>
    <cfRule type="cellIs" dxfId="171" priority="232" stopIfTrue="1" operator="equal">
      <formula>"NA"</formula>
    </cfRule>
    <cfRule type="cellIs" dxfId="170" priority="233" stopIfTrue="1" operator="equal">
      <formula>"NT"</formula>
    </cfRule>
  </conditionalFormatting>
  <conditionalFormatting sqref="F52:F56">
    <cfRule type="cellIs" dxfId="169" priority="125" stopIfTrue="1" operator="equal">
      <formula>"NCT"</formula>
    </cfRule>
    <cfRule type="cellIs" dxfId="168" priority="126" stopIfTrue="1" operator="equal">
      <formula>"C"</formula>
    </cfRule>
    <cfRule type="cellIs" dxfId="167" priority="127" stopIfTrue="1" operator="equal">
      <formula>"NC"</formula>
    </cfRule>
    <cfRule type="cellIs" dxfId="166" priority="128" stopIfTrue="1" operator="equal">
      <formula>"NA"</formula>
    </cfRule>
    <cfRule type="cellIs" dxfId="165" priority="129" stopIfTrue="1" operator="equal">
      <formula>"NT"</formula>
    </cfRule>
  </conditionalFormatting>
  <conditionalFormatting sqref="F58:F67">
    <cfRule type="cellIs" dxfId="164" priority="120" stopIfTrue="1" operator="equal">
      <formula>"NCT"</formula>
    </cfRule>
    <cfRule type="cellIs" dxfId="163" priority="121" stopIfTrue="1" operator="equal">
      <formula>"C"</formula>
    </cfRule>
    <cfRule type="cellIs" dxfId="162" priority="122" stopIfTrue="1" operator="equal">
      <formula>"NC"</formula>
    </cfRule>
    <cfRule type="cellIs" dxfId="161" priority="123" stopIfTrue="1" operator="equal">
      <formula>"NA"</formula>
    </cfRule>
    <cfRule type="cellIs" dxfId="160" priority="124" stopIfTrue="1" operator="equal">
      <formula>"NT"</formula>
    </cfRule>
  </conditionalFormatting>
  <conditionalFormatting sqref="F69:F72">
    <cfRule type="cellIs" dxfId="159" priority="115" stopIfTrue="1" operator="equal">
      <formula>"NCT"</formula>
    </cfRule>
    <cfRule type="cellIs" dxfId="158" priority="116" stopIfTrue="1" operator="equal">
      <formula>"C"</formula>
    </cfRule>
    <cfRule type="cellIs" dxfId="157" priority="117" stopIfTrue="1" operator="equal">
      <formula>"NC"</formula>
    </cfRule>
    <cfRule type="cellIs" dxfId="156" priority="118" stopIfTrue="1" operator="equal">
      <formula>"NA"</formula>
    </cfRule>
    <cfRule type="cellIs" dxfId="155" priority="119" stopIfTrue="1" operator="equal">
      <formula>"NT"</formula>
    </cfRule>
  </conditionalFormatting>
  <conditionalFormatting sqref="F89:F101">
    <cfRule type="cellIs" dxfId="154" priority="114" stopIfTrue="1" operator="equal">
      <formula>"NC"</formula>
    </cfRule>
  </conditionalFormatting>
  <conditionalFormatting sqref="F103:F113">
    <cfRule type="cellIs" dxfId="153" priority="112" stopIfTrue="1" operator="equal">
      <formula>"NC"</formula>
    </cfRule>
  </conditionalFormatting>
  <conditionalFormatting sqref="F115:F126">
    <cfRule type="cellIs" dxfId="152" priority="109" stopIfTrue="1" operator="equal">
      <formula>"NC"</formula>
    </cfRule>
  </conditionalFormatting>
  <conditionalFormatting sqref="G52:H52">
    <cfRule type="cellIs" dxfId="151" priority="226" stopIfTrue="1" operator="equal">
      <formula>"C"</formula>
    </cfRule>
    <cfRule type="cellIs" dxfId="150" priority="227" stopIfTrue="1" operator="equal">
      <formula>"NC"</formula>
    </cfRule>
    <cfRule type="cellIs" dxfId="149" priority="228" stopIfTrue="1" operator="equal">
      <formula>"NA"</formula>
    </cfRule>
    <cfRule type="cellIs" dxfId="148" priority="229" stopIfTrue="1" operator="equal">
      <formula>"NT"</formula>
    </cfRule>
  </conditionalFormatting>
  <conditionalFormatting sqref="H52">
    <cfRule type="cellIs" dxfId="147" priority="171" stopIfTrue="1" operator="equal">
      <formula>"NCT"</formula>
    </cfRule>
  </conditionalFormatting>
  <conditionalFormatting sqref="I103:Z113">
    <cfRule type="cellIs" dxfId="146" priority="7" stopIfTrue="1" operator="equal">
      <formula>"CT"</formula>
    </cfRule>
    <cfRule type="cellIs" dxfId="145" priority="8" stopIfTrue="1" operator="equal">
      <formula>"NCT"</formula>
    </cfRule>
    <cfRule type="cellIs" dxfId="144" priority="9" stopIfTrue="1" operator="equal">
      <formula>"C"</formula>
    </cfRule>
    <cfRule type="cellIs" dxfId="143" priority="10" stopIfTrue="1" operator="equal">
      <formula>"NC"</formula>
    </cfRule>
    <cfRule type="cellIs" dxfId="142" priority="11" stopIfTrue="1" operator="equal">
      <formula>"NA"</formula>
    </cfRule>
    <cfRule type="cellIs" dxfId="141" priority="12" stopIfTrue="1" operator="equal">
      <formula>"NT"</formula>
    </cfRule>
  </conditionalFormatting>
  <conditionalFormatting sqref="I22:AA24">
    <cfRule type="cellIs" dxfId="140" priority="61" stopIfTrue="1" operator="equal">
      <formula>"CT"</formula>
    </cfRule>
    <cfRule type="cellIs" dxfId="139" priority="62" stopIfTrue="1" operator="equal">
      <formula>"NCT"</formula>
    </cfRule>
    <cfRule type="cellIs" dxfId="138" priority="63" stopIfTrue="1" operator="equal">
      <formula>"C"</formula>
    </cfRule>
    <cfRule type="cellIs" dxfId="137" priority="64" stopIfTrue="1" operator="equal">
      <formula>"NC"</formula>
    </cfRule>
    <cfRule type="cellIs" dxfId="136" priority="65" stopIfTrue="1" operator="equal">
      <formula>"NA"</formula>
    </cfRule>
    <cfRule type="cellIs" dxfId="135" priority="66" stopIfTrue="1" operator="equal">
      <formula>"NT"</formula>
    </cfRule>
  </conditionalFormatting>
  <conditionalFormatting sqref="I26:AA38">
    <cfRule type="cellIs" dxfId="134" priority="55" stopIfTrue="1" operator="equal">
      <formula>"CT"</formula>
    </cfRule>
    <cfRule type="cellIs" dxfId="133" priority="56" stopIfTrue="1" operator="equal">
      <formula>"NCT"</formula>
    </cfRule>
    <cfRule type="cellIs" dxfId="132" priority="57" stopIfTrue="1" operator="equal">
      <formula>"C"</formula>
    </cfRule>
    <cfRule type="cellIs" dxfId="131" priority="58" stopIfTrue="1" operator="equal">
      <formula>"NC"</formula>
    </cfRule>
    <cfRule type="cellIs" dxfId="130" priority="59" stopIfTrue="1" operator="equal">
      <formula>"NA"</formula>
    </cfRule>
    <cfRule type="cellIs" dxfId="129" priority="60" stopIfTrue="1" operator="equal">
      <formula>"NT"</formula>
    </cfRule>
  </conditionalFormatting>
  <conditionalFormatting sqref="I40:AA47">
    <cfRule type="cellIs" dxfId="128" priority="49" stopIfTrue="1" operator="equal">
      <formula>"CT"</formula>
    </cfRule>
    <cfRule type="cellIs" dxfId="127" priority="50" stopIfTrue="1" operator="equal">
      <formula>"NCT"</formula>
    </cfRule>
    <cfRule type="cellIs" dxfId="126" priority="51" stopIfTrue="1" operator="equal">
      <formula>"C"</formula>
    </cfRule>
    <cfRule type="cellIs" dxfId="125" priority="52" stopIfTrue="1" operator="equal">
      <formula>"NC"</formula>
    </cfRule>
    <cfRule type="cellIs" dxfId="124" priority="53" stopIfTrue="1" operator="equal">
      <formula>"NA"</formula>
    </cfRule>
    <cfRule type="cellIs" dxfId="123" priority="54" stopIfTrue="1" operator="equal">
      <formula>"NT"</formula>
    </cfRule>
  </conditionalFormatting>
  <conditionalFormatting sqref="I49:AA50">
    <cfRule type="cellIs" dxfId="122" priority="43" stopIfTrue="1" operator="equal">
      <formula>"CT"</formula>
    </cfRule>
    <cfRule type="cellIs" dxfId="121" priority="44" stopIfTrue="1" operator="equal">
      <formula>"NCT"</formula>
    </cfRule>
    <cfRule type="cellIs" dxfId="120" priority="45" stopIfTrue="1" operator="equal">
      <formula>"C"</formula>
    </cfRule>
    <cfRule type="cellIs" dxfId="119" priority="46" stopIfTrue="1" operator="equal">
      <formula>"NC"</formula>
    </cfRule>
    <cfRule type="cellIs" dxfId="118" priority="47" stopIfTrue="1" operator="equal">
      <formula>"NA"</formula>
    </cfRule>
    <cfRule type="cellIs" dxfId="117" priority="48" stopIfTrue="1" operator="equal">
      <formula>"NT"</formula>
    </cfRule>
  </conditionalFormatting>
  <conditionalFormatting sqref="I52:AA56">
    <cfRule type="cellIs" dxfId="116" priority="37" stopIfTrue="1" operator="equal">
      <formula>"CT"</formula>
    </cfRule>
    <cfRule type="cellIs" dxfId="115" priority="38" stopIfTrue="1" operator="equal">
      <formula>"NCT"</formula>
    </cfRule>
    <cfRule type="cellIs" dxfId="114" priority="39" stopIfTrue="1" operator="equal">
      <formula>"C"</formula>
    </cfRule>
    <cfRule type="cellIs" dxfId="113" priority="40" stopIfTrue="1" operator="equal">
      <formula>"NC"</formula>
    </cfRule>
    <cfRule type="cellIs" dxfId="112" priority="41" stopIfTrue="1" operator="equal">
      <formula>"NA"</formula>
    </cfRule>
    <cfRule type="cellIs" dxfId="111" priority="42" stopIfTrue="1" operator="equal">
      <formula>"NT"</formula>
    </cfRule>
  </conditionalFormatting>
  <conditionalFormatting sqref="I58:AA67">
    <cfRule type="cellIs" dxfId="110" priority="31" stopIfTrue="1" operator="equal">
      <formula>"CT"</formula>
    </cfRule>
    <cfRule type="cellIs" dxfId="109" priority="32" stopIfTrue="1" operator="equal">
      <formula>"NCT"</formula>
    </cfRule>
    <cfRule type="cellIs" dxfId="108" priority="33" stopIfTrue="1" operator="equal">
      <formula>"C"</formula>
    </cfRule>
    <cfRule type="cellIs" dxfId="107" priority="34" stopIfTrue="1" operator="equal">
      <formula>"NC"</formula>
    </cfRule>
    <cfRule type="cellIs" dxfId="106" priority="35" stopIfTrue="1" operator="equal">
      <formula>"NA"</formula>
    </cfRule>
    <cfRule type="cellIs" dxfId="105" priority="36" stopIfTrue="1" operator="equal">
      <formula>"NT"</formula>
    </cfRule>
  </conditionalFormatting>
  <conditionalFormatting sqref="I69:AA72">
    <cfRule type="cellIs" dxfId="104" priority="25" stopIfTrue="1" operator="equal">
      <formula>"CT"</formula>
    </cfRule>
    <cfRule type="cellIs" dxfId="103" priority="26" stopIfTrue="1" operator="equal">
      <formula>"NCT"</formula>
    </cfRule>
    <cfRule type="cellIs" dxfId="102" priority="27" stopIfTrue="1" operator="equal">
      <formula>"C"</formula>
    </cfRule>
    <cfRule type="cellIs" dxfId="101" priority="28" stopIfTrue="1" operator="equal">
      <formula>"NC"</formula>
    </cfRule>
    <cfRule type="cellIs" dxfId="100" priority="29" stopIfTrue="1" operator="equal">
      <formula>"NA"</formula>
    </cfRule>
    <cfRule type="cellIs" dxfId="99" priority="30" stopIfTrue="1" operator="equal">
      <formula>"NT"</formula>
    </cfRule>
  </conditionalFormatting>
  <conditionalFormatting sqref="I74:AA87">
    <cfRule type="cellIs" dxfId="98" priority="19" stopIfTrue="1" operator="equal">
      <formula>"CT"</formula>
    </cfRule>
    <cfRule type="cellIs" dxfId="97" priority="20" stopIfTrue="1" operator="equal">
      <formula>"NCT"</formula>
    </cfRule>
    <cfRule type="cellIs" dxfId="96" priority="21" stopIfTrue="1" operator="equal">
      <formula>"C"</formula>
    </cfRule>
    <cfRule type="cellIs" dxfId="95" priority="22" stopIfTrue="1" operator="equal">
      <formula>"NC"</formula>
    </cfRule>
    <cfRule type="cellIs" dxfId="94" priority="23" stopIfTrue="1" operator="equal">
      <formula>"NA"</formula>
    </cfRule>
    <cfRule type="cellIs" dxfId="93" priority="24" stopIfTrue="1" operator="equal">
      <formula>"NT"</formula>
    </cfRule>
  </conditionalFormatting>
  <conditionalFormatting sqref="I89:AA101">
    <cfRule type="cellIs" dxfId="92" priority="13" stopIfTrue="1" operator="equal">
      <formula>"CT"</formula>
    </cfRule>
    <cfRule type="cellIs" dxfId="91" priority="14" stopIfTrue="1" operator="equal">
      <formula>"NCT"</formula>
    </cfRule>
    <cfRule type="cellIs" dxfId="90" priority="15" stopIfTrue="1" operator="equal">
      <formula>"C"</formula>
    </cfRule>
    <cfRule type="cellIs" dxfId="89" priority="16" stopIfTrue="1" operator="equal">
      <formula>"NC"</formula>
    </cfRule>
    <cfRule type="cellIs" dxfId="88" priority="17" stopIfTrue="1" operator="equal">
      <formula>"NA"</formula>
    </cfRule>
    <cfRule type="cellIs" dxfId="87" priority="18" stopIfTrue="1" operator="equal">
      <formula>"NT"</formula>
    </cfRule>
  </conditionalFormatting>
  <conditionalFormatting sqref="I115:AA126">
    <cfRule type="cellIs" dxfId="86" priority="1" stopIfTrue="1" operator="equal">
      <formula>"CT"</formula>
    </cfRule>
    <cfRule type="cellIs" dxfId="85" priority="2" stopIfTrue="1" operator="equal">
      <formula>"NCT"</formula>
    </cfRule>
    <cfRule type="cellIs" dxfId="84" priority="3" stopIfTrue="1" operator="equal">
      <formula>"C"</formula>
    </cfRule>
    <cfRule type="cellIs" dxfId="83" priority="4" stopIfTrue="1" operator="equal">
      <formula>"NC"</formula>
    </cfRule>
    <cfRule type="cellIs" dxfId="82" priority="5" stopIfTrue="1" operator="equal">
      <formula>"NA"</formula>
    </cfRule>
    <cfRule type="cellIs" dxfId="81" priority="6" stopIfTrue="1" operator="equal">
      <formula>"NT"</formula>
    </cfRule>
  </conditionalFormatting>
  <conditionalFormatting sqref="AA103:AA113">
    <cfRule type="cellIs" dxfId="80" priority="79" stopIfTrue="1" operator="equal">
      <formula>"NCT"</formula>
    </cfRule>
    <cfRule type="cellIs" dxfId="79" priority="80" stopIfTrue="1" operator="equal">
      <formula>"C"</formula>
    </cfRule>
    <cfRule type="cellIs" dxfId="78" priority="81" stopIfTrue="1" operator="equal">
      <formula>"NC"</formula>
    </cfRule>
    <cfRule type="cellIs" dxfId="77" priority="82" stopIfTrue="1" operator="equal">
      <formula>"NA"</formula>
    </cfRule>
    <cfRule type="cellIs" dxfId="76" priority="83" stopIfTrue="1" operator="equal">
      <formula>"NT"</formula>
    </cfRule>
  </conditionalFormatting>
  <hyperlinks>
    <hyperlink ref="A3:AA3" r:id="rId1" display="Le taux de conformité peut ne pas être révélateur d'un niveau d'accessibilité. En savoir plus." xr:uid="{39974DC4-EFAE-8C4C-A5D9-D36663D6E8DD}"/>
  </hyperlink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H109"/>
  <sheetViews>
    <sheetView tabSelected="1" zoomScaleNormal="100" workbookViewId="0">
      <pane xSplit="4" ySplit="3" topLeftCell="E16" activePane="bottomRight" state="frozen"/>
      <selection activeCell="A39" sqref="A39:C39"/>
      <selection pane="topRight" activeCell="A39" sqref="A39:C39"/>
      <selection pane="bottomLeft" activeCell="A39" sqref="A39:C39"/>
      <selection pane="bottomRight" activeCell="E54" sqref="E54"/>
    </sheetView>
  </sheetViews>
  <sheetFormatPr baseColWidth="10" defaultColWidth="0" defaultRowHeight="14" zeroHeight="1"/>
  <cols>
    <col min="1" max="1" width="3.85546875" style="1" customWidth="1"/>
    <col min="2" max="2" width="5.42578125" style="10" customWidth="1"/>
    <col min="3" max="3" width="35.85546875" style="8" customWidth="1"/>
    <col min="4" max="4" width="6.42578125" style="10" customWidth="1"/>
    <col min="5" max="5" width="80.85546875" style="8" customWidth="1"/>
    <col min="6" max="6" width="33.85546875" style="8" customWidth="1"/>
    <col min="7" max="1015" width="14.140625" style="8" hidden="1" customWidth="1"/>
    <col min="1016" max="1021" width="14.140625" style="1" hidden="1" customWidth="1"/>
    <col min="1022" max="1022" width="14.140625" style="1" hidden="1"/>
    <col min="1023" max="16384" width="10.85546875" style="1" hidden="1"/>
  </cols>
  <sheetData>
    <row r="1" spans="1:1021">
      <c r="A1" s="16" t="str">
        <f>Périmètre!B10</f>
        <v>Accueil</v>
      </c>
      <c r="B1" s="16"/>
      <c r="C1" s="17"/>
      <c r="D1" s="23"/>
      <c r="E1" s="16"/>
      <c r="F1" s="1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row>
    <row r="2" spans="1:1021">
      <c r="A2" s="18" t="str">
        <f>Périmètre!C10</f>
        <v>https://www.eau-seine-normandie.fr/</v>
      </c>
      <c r="B2" s="18"/>
      <c r="C2" s="19"/>
      <c r="D2" s="24"/>
      <c r="E2" s="18"/>
      <c r="F2" s="18"/>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row>
    <row r="3" spans="1:1021" ht="15">
      <c r="A3" s="20"/>
      <c r="B3" s="21" t="s">
        <v>244</v>
      </c>
      <c r="C3" s="21" t="s">
        <v>246</v>
      </c>
      <c r="D3" s="21" t="s">
        <v>247</v>
      </c>
      <c r="E3" s="21" t="s">
        <v>245</v>
      </c>
      <c r="F3" s="21" t="s">
        <v>4</v>
      </c>
    </row>
    <row r="4" spans="1:1021" ht="240">
      <c r="A4" s="148" t="str">
        <f>Synthèse!A9</f>
        <v>Images</v>
      </c>
      <c r="B4" s="2" t="str">
        <f>Synthèse!B9</f>
        <v>1.1</v>
      </c>
      <c r="C4" s="3" t="str">
        <f>Synthèse!C9</f>
        <v>Chaque image porteuse d’information a-t-elle une alternative textuelle ?</v>
      </c>
      <c r="D4" s="2" t="s">
        <v>35</v>
      </c>
      <c r="E4" s="3" t="s">
        <v>513</v>
      </c>
      <c r="F4" s="3"/>
    </row>
    <row r="5" spans="1:1021" ht="409.6">
      <c r="A5" s="134"/>
      <c r="B5" s="2" t="str">
        <f>Synthèse!B10</f>
        <v>1.2</v>
      </c>
      <c r="C5" s="3" t="str">
        <f>Synthèse!C10</f>
        <v>Chaque image de décoration est-elle correctement ignorée par les technologies d’assistance ?</v>
      </c>
      <c r="D5" s="2" t="s">
        <v>325</v>
      </c>
      <c r="E5" s="3" t="s">
        <v>495</v>
      </c>
      <c r="F5" s="3"/>
      <c r="AMB5" s="9"/>
      <c r="AMC5" s="9"/>
      <c r="AMD5" s="9"/>
      <c r="AME5" s="9"/>
      <c r="AMF5" s="9"/>
      <c r="AMG5" s="9"/>
    </row>
    <row r="6" spans="1:1021" ht="45">
      <c r="A6" s="134"/>
      <c r="B6" s="2" t="str">
        <f>Synthèse!B11</f>
        <v>1.3</v>
      </c>
      <c r="C6" s="3" t="str">
        <f>Synthèse!C11</f>
        <v>Pour chaque image porteuse d'information ayant une alternative textuelle, cette alternative est-elle pertinente (hors cas particuliers) ?</v>
      </c>
      <c r="D6" s="2" t="s">
        <v>36</v>
      </c>
      <c r="E6" s="3"/>
      <c r="F6" s="3"/>
      <c r="AMB6" s="5"/>
      <c r="AMC6" s="5"/>
      <c r="AMD6" s="5"/>
      <c r="AME6" s="5"/>
      <c r="AMF6" s="5"/>
      <c r="AMG6" s="5"/>
    </row>
    <row r="7" spans="1:1021" ht="60">
      <c r="A7" s="134"/>
      <c r="B7" s="2" t="str">
        <f>Synthèse!B12</f>
        <v>1.4</v>
      </c>
      <c r="C7" s="3" t="str">
        <f>Synthèse!C12</f>
        <v>Pour chaque image utilisée comme CAPTCHA ou comme image-test, ayant une alternative textuelle, cette alternative permet-elle d’identifier la nature et la fonction de l’image ?</v>
      </c>
      <c r="D7" s="2" t="s">
        <v>36</v>
      </c>
      <c r="E7" s="3"/>
      <c r="F7" s="3"/>
      <c r="AMB7" s="5"/>
      <c r="AMC7" s="5"/>
      <c r="AMD7" s="5"/>
      <c r="AME7" s="5"/>
      <c r="AMF7" s="5"/>
      <c r="AMG7" s="5"/>
    </row>
    <row r="8" spans="1:1021" ht="45">
      <c r="A8" s="134"/>
      <c r="B8" s="2" t="str">
        <f>Synthèse!B13</f>
        <v>1.5</v>
      </c>
      <c r="C8" s="3" t="str">
        <f>Synthèse!C13</f>
        <v>Pour chaque image utilisée comme CAPTCHA, une solution d’accès alternatif au contenu ou à la fonction du CAPTCHA est-elle présente ?</v>
      </c>
      <c r="D8" s="2" t="s">
        <v>36</v>
      </c>
      <c r="E8" s="22"/>
      <c r="F8" s="3"/>
      <c r="AMB8" s="5"/>
      <c r="AMC8" s="5"/>
      <c r="AMD8" s="5"/>
      <c r="AME8" s="5"/>
      <c r="AMF8" s="5"/>
      <c r="AMG8" s="5"/>
    </row>
    <row r="9" spans="1:1021" ht="30">
      <c r="A9" s="134"/>
      <c r="B9" s="2" t="str">
        <f>Synthèse!B14</f>
        <v>1.6</v>
      </c>
      <c r="C9" s="3" t="str">
        <f>Synthèse!C14</f>
        <v>Chaque image porteuse d’information a-t-elle, si nécessaire, une description détaillée ?</v>
      </c>
      <c r="D9" s="2" t="s">
        <v>36</v>
      </c>
      <c r="E9" s="3"/>
      <c r="F9" s="3"/>
      <c r="AMB9" s="5"/>
      <c r="AMC9" s="5"/>
      <c r="AMD9" s="5"/>
      <c r="AME9" s="5"/>
      <c r="AMF9" s="5"/>
      <c r="AMG9" s="5"/>
    </row>
    <row r="10" spans="1:1021" ht="45">
      <c r="A10" s="134"/>
      <c r="B10" s="2" t="str">
        <f>Synthèse!B15</f>
        <v>1.7</v>
      </c>
      <c r="C10" s="3" t="str">
        <f>Synthèse!C15</f>
        <v>Pour chaque image porteuse d’information ayant une description détaillée, cette description est-elle pertinente ?</v>
      </c>
      <c r="D10" s="2" t="s">
        <v>36</v>
      </c>
      <c r="E10" s="3"/>
      <c r="F10" s="3"/>
      <c r="AMB10" s="5"/>
      <c r="AMC10" s="5"/>
      <c r="AMD10" s="5"/>
      <c r="AME10" s="5"/>
      <c r="AMF10" s="5"/>
      <c r="AMG10" s="5"/>
    </row>
    <row r="11" spans="1:1021" ht="105">
      <c r="A11" s="134"/>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36</v>
      </c>
      <c r="E11" s="3" t="s">
        <v>318</v>
      </c>
      <c r="F11" s="3"/>
    </row>
    <row r="12" spans="1:1021" ht="225">
      <c r="A12" s="149"/>
      <c r="B12" s="2" t="str">
        <f>Synthèse!B17</f>
        <v>1.9</v>
      </c>
      <c r="C12" s="3" t="str">
        <f>Synthèse!C17</f>
        <v>Chaque légende d’image est-elle, si nécessaire, correctement reliée à l’image correspondante ?</v>
      </c>
      <c r="D12" s="2" t="s">
        <v>36</v>
      </c>
      <c r="E12" s="3"/>
      <c r="F12" s="3" t="s">
        <v>279</v>
      </c>
    </row>
    <row r="13" spans="1:1021" ht="17" customHeight="1">
      <c r="A13" s="147" t="str">
        <f>Synthèse!A19</f>
        <v>Cadres</v>
      </c>
      <c r="B13" s="33" t="str">
        <f>Synthèse!B19</f>
        <v>2.1</v>
      </c>
      <c r="C13" s="32" t="str">
        <f>Synthèse!C19</f>
        <v>Chaque cadre a-t-il un titre de cadre ?</v>
      </c>
      <c r="D13" s="33" t="s">
        <v>34</v>
      </c>
      <c r="E13" s="62"/>
      <c r="F13" s="32"/>
    </row>
    <row r="14" spans="1:1021" ht="75">
      <c r="A14" s="147"/>
      <c r="B14" s="33" t="str">
        <f>Synthèse!B20</f>
        <v>2.2</v>
      </c>
      <c r="C14" s="32" t="str">
        <f>Synthèse!C20</f>
        <v>Pour chaque cadre ayant un titre de cadre, ce titre de cadre est-il pertinent ?</v>
      </c>
      <c r="D14" s="33" t="s">
        <v>35</v>
      </c>
      <c r="E14" s="32" t="s">
        <v>319</v>
      </c>
      <c r="F14" s="32"/>
    </row>
    <row r="15" spans="1:1021" ht="120">
      <c r="A15" s="147" t="str">
        <f>Synthèse!A22</f>
        <v>Couleurs</v>
      </c>
      <c r="B15" s="2" t="str">
        <f>Synthèse!B22</f>
        <v>3.1</v>
      </c>
      <c r="C15" s="3" t="str">
        <f>Synthèse!C22</f>
        <v>Dans chaque page web, l’information ne doit pas être donnée uniquement par la couleur. Cette règle est-elle respectée ?</v>
      </c>
      <c r="D15" s="2" t="s">
        <v>35</v>
      </c>
      <c r="E15" s="3" t="s">
        <v>494</v>
      </c>
      <c r="F15" s="3"/>
      <c r="AMB15" s="5"/>
      <c r="AMC15" s="5"/>
      <c r="AMD15" s="5"/>
      <c r="AME15" s="5"/>
      <c r="AMF15" s="5"/>
      <c r="AMG15" s="5"/>
    </row>
    <row r="16" spans="1:1021" ht="328">
      <c r="A16" s="147"/>
      <c r="B16" s="2" t="str">
        <f>Synthèse!B23</f>
        <v>3.2</v>
      </c>
      <c r="C16" s="3" t="str">
        <f>Synthèse!C23</f>
        <v>Dans chaque page web, le contraste entre la couleur du texte et la couleur de son arrière-plan est-il suffisamment élevé (hors cas particuliers) ?</v>
      </c>
      <c r="D16" s="2" t="s">
        <v>325</v>
      </c>
      <c r="E16" s="3" t="s">
        <v>476</v>
      </c>
      <c r="F16" s="3"/>
      <c r="AMB16" s="5"/>
      <c r="AMC16" s="5"/>
      <c r="AMD16" s="5"/>
      <c r="AME16" s="5"/>
      <c r="AMF16" s="5"/>
      <c r="AMG16" s="5"/>
    </row>
    <row r="17" spans="1:1021" ht="120">
      <c r="A17" s="147"/>
      <c r="B17" s="2" t="str">
        <f>Synthèse!B24</f>
        <v>3.3</v>
      </c>
      <c r="C17" s="3" t="str">
        <f>Synthèse!C24</f>
        <v>Dans chaque page web, les couleurs utilisées dans les composants d’interface ou les éléments graphiques porteurs d’informations sont-elles suffisamment contrastées (hors cas particuliers) ?</v>
      </c>
      <c r="D17" s="2" t="s">
        <v>35</v>
      </c>
      <c r="E17" s="3" t="s">
        <v>329</v>
      </c>
      <c r="F17" s="3"/>
      <c r="AMB17" s="5"/>
      <c r="AMC17" s="5"/>
      <c r="AMD17" s="5"/>
      <c r="AME17" s="5"/>
      <c r="AMF17" s="5"/>
      <c r="AMG17" s="5"/>
    </row>
    <row r="18" spans="1:1021" ht="120">
      <c r="A18" s="147" t="str">
        <f>Synthèse!A26</f>
        <v>Multimédia</v>
      </c>
      <c r="B18" s="33" t="str">
        <f>Synthèse!B26</f>
        <v>4.1</v>
      </c>
      <c r="C18" s="32" t="str">
        <f>Synthèse!C26</f>
        <v>Chaque média temporel pré-enregistré a-t-il, si nécessaire, une transcription textuelle ou une audiodescription (hors cas particuliers) ?</v>
      </c>
      <c r="D18" s="33" t="s">
        <v>35</v>
      </c>
      <c r="E18" s="32" t="s">
        <v>323</v>
      </c>
      <c r="F18" s="32"/>
      <c r="AMB18" s="5"/>
      <c r="AMC18" s="5"/>
      <c r="AMD18" s="5"/>
      <c r="AME18" s="5"/>
      <c r="AMF18" s="5"/>
      <c r="AMG18" s="5"/>
    </row>
    <row r="19" spans="1:1021" ht="37" customHeight="1">
      <c r="A19" s="147"/>
      <c r="B19" s="33" t="str">
        <f>Synthèse!B27</f>
        <v>4.2</v>
      </c>
      <c r="C19" s="32" t="str">
        <f>Synthèse!C27</f>
        <v>Pour chaque média temporel pré-enregistré ayant une transcription textuelle ou une audiodescription synchronisée, celles-ci sont-elles pertinentes (hors cas particuliers) ?</v>
      </c>
      <c r="D19" s="33" t="s">
        <v>36</v>
      </c>
      <c r="E19" s="83" t="s">
        <v>320</v>
      </c>
      <c r="F19" s="32"/>
      <c r="AMB19" s="5"/>
      <c r="AMC19" s="5"/>
      <c r="AMD19" s="5"/>
      <c r="AME19" s="5"/>
      <c r="AMF19" s="5"/>
      <c r="AMG19" s="5"/>
    </row>
    <row r="20" spans="1:1021" ht="45">
      <c r="A20" s="147"/>
      <c r="B20" s="33" t="str">
        <f>Synthèse!B28</f>
        <v>4.3</v>
      </c>
      <c r="C20" s="32" t="str">
        <f>Synthèse!C28</f>
        <v>Chaque média temporel synchronisé pré-enregistré a-t-il, si nécessaire, des sous-titres synchronisés (hors cas particuliers) ?</v>
      </c>
      <c r="D20" s="33" t="s">
        <v>34</v>
      </c>
      <c r="E20" s="32"/>
      <c r="F20" s="32"/>
      <c r="AMB20" s="5"/>
      <c r="AMC20" s="5"/>
      <c r="AMD20" s="5"/>
      <c r="AME20" s="5"/>
      <c r="AMF20" s="5"/>
      <c r="AMG20" s="5"/>
    </row>
    <row r="21" spans="1:1021" ht="45">
      <c r="A21" s="147"/>
      <c r="B21" s="33" t="str">
        <f>Synthèse!B29</f>
        <v>4.4</v>
      </c>
      <c r="C21" s="32" t="str">
        <f>Synthèse!C29</f>
        <v>Pour chaque média temporel synchronisé pré-enregistré ayant des sous-titres synchronisés, ces sous-titres sont-ils pertinents ?</v>
      </c>
      <c r="D21" s="33" t="s">
        <v>34</v>
      </c>
      <c r="E21" s="32"/>
      <c r="F21" s="32"/>
      <c r="AMB21" s="5"/>
      <c r="AMC21" s="5"/>
      <c r="AMD21" s="5"/>
      <c r="AME21" s="5"/>
      <c r="AMF21" s="5"/>
      <c r="AMG21" s="5"/>
    </row>
    <row r="22" spans="1:1021" ht="180">
      <c r="A22" s="147"/>
      <c r="B22" s="33" t="str">
        <f>Synthèse!B30</f>
        <v>4.5</v>
      </c>
      <c r="C22" s="32" t="str">
        <f>Synthèse!C30</f>
        <v>Chaque média temporel pré-enregistré a-t-il, si nécessaire, une audiodescription synchronisée (hors cas particuliers) ?</v>
      </c>
      <c r="D22" s="33" t="s">
        <v>35</v>
      </c>
      <c r="E22" s="32" t="s">
        <v>324</v>
      </c>
      <c r="F22" s="32"/>
      <c r="AMB22" s="5"/>
      <c r="AMC22" s="5"/>
      <c r="AMD22" s="5"/>
      <c r="AME22" s="5"/>
      <c r="AMF22" s="5"/>
      <c r="AMG22" s="5"/>
    </row>
    <row r="23" spans="1:1021" ht="45">
      <c r="A23" s="147"/>
      <c r="B23" s="33" t="str">
        <f>Synthèse!B31</f>
        <v>4.6</v>
      </c>
      <c r="C23" s="32" t="str">
        <f>Synthèse!C31</f>
        <v>Pour chaque média temporel pré-enregistré ayant une audiodescription synchronisée, celle-ci est-elle pertinente ?</v>
      </c>
      <c r="D23" s="33" t="s">
        <v>36</v>
      </c>
      <c r="E23" s="83" t="s">
        <v>321</v>
      </c>
      <c r="F23" s="32"/>
      <c r="AMB23" s="5"/>
      <c r="AMC23" s="5"/>
      <c r="AMD23" s="5"/>
      <c r="AME23" s="5"/>
      <c r="AMF23" s="5"/>
      <c r="AMG23" s="5"/>
    </row>
    <row r="24" spans="1:1021" ht="30">
      <c r="A24" s="147"/>
      <c r="B24" s="33" t="str">
        <f>Synthèse!B32</f>
        <v>4.7</v>
      </c>
      <c r="C24" s="32" t="str">
        <f>Synthèse!C32</f>
        <v>Chaque média temporel est-il clairement identifiable (hors cas particuliers) ?</v>
      </c>
      <c r="D24" s="33" t="s">
        <v>34</v>
      </c>
      <c r="E24" s="32"/>
      <c r="F24" s="32"/>
      <c r="AMB24" s="5"/>
      <c r="AMC24" s="5"/>
      <c r="AMD24" s="5"/>
      <c r="AME24" s="5"/>
      <c r="AMF24" s="5"/>
      <c r="AMG24" s="5"/>
    </row>
    <row r="25" spans="1:1021" ht="30">
      <c r="A25" s="147"/>
      <c r="B25" s="33" t="str">
        <f>Synthèse!B33</f>
        <v>4.8</v>
      </c>
      <c r="C25" s="32" t="str">
        <f>Synthèse!C33</f>
        <v>Chaque média non temporel a-t-il, si nécessaire, une alternative (hors cas particuliers) ?</v>
      </c>
      <c r="D25" s="33" t="s">
        <v>36</v>
      </c>
      <c r="E25" s="32"/>
      <c r="F25" s="32"/>
      <c r="AMB25" s="5"/>
      <c r="AMC25" s="5"/>
      <c r="AMD25" s="5"/>
      <c r="AME25" s="5"/>
      <c r="AMF25" s="5"/>
      <c r="AMG25" s="5"/>
    </row>
    <row r="26" spans="1:1021" ht="30">
      <c r="A26" s="147"/>
      <c r="B26" s="33" t="str">
        <f>Synthèse!B34</f>
        <v>4.9</v>
      </c>
      <c r="C26" s="32" t="str">
        <f>Synthèse!C34</f>
        <v>Pour chaque média non temporel ayant une alternative, cette alternative est-elle pertinente ?</v>
      </c>
      <c r="D26" s="33" t="s">
        <v>36</v>
      </c>
      <c r="E26" s="32"/>
      <c r="F26" s="32"/>
      <c r="AMB26" s="5"/>
      <c r="AMC26" s="5"/>
      <c r="AMD26" s="5"/>
      <c r="AME26" s="5"/>
      <c r="AMF26" s="5"/>
      <c r="AMG26" s="5"/>
    </row>
    <row r="27" spans="1:1021" ht="30">
      <c r="A27" s="147"/>
      <c r="B27" s="33" t="str">
        <f>Synthèse!B35</f>
        <v>4.10</v>
      </c>
      <c r="C27" s="32" t="str">
        <f>Synthèse!C35</f>
        <v>Chaque son déclenché automatiquement est-il contrôlable par l’utilisateur ?</v>
      </c>
      <c r="D27" s="33" t="s">
        <v>36</v>
      </c>
      <c r="E27" s="32"/>
      <c r="F27" s="32"/>
      <c r="AMB27" s="5"/>
      <c r="AMC27" s="5"/>
      <c r="AMD27" s="5"/>
      <c r="AME27" s="5"/>
      <c r="AMF27" s="5"/>
      <c r="AMG27" s="5"/>
    </row>
    <row r="28" spans="1:1021" ht="45">
      <c r="A28" s="147"/>
      <c r="B28" s="33" t="str">
        <f>Synthèse!B36</f>
        <v>4.11</v>
      </c>
      <c r="C28" s="32" t="str">
        <f>Synthèse!C36</f>
        <v>La consultation de chaque média temporel est-elle, si nécessaire, contrôlable par le clavier et tout dispositif de pointage ?</v>
      </c>
      <c r="D28" s="33" t="s">
        <v>36</v>
      </c>
      <c r="E28" s="32"/>
      <c r="F28" s="32"/>
      <c r="AMB28" s="5"/>
      <c r="AMC28" s="5"/>
      <c r="AMD28" s="5"/>
      <c r="AME28" s="5"/>
      <c r="AMF28" s="5"/>
      <c r="AMG28" s="5"/>
    </row>
    <row r="29" spans="1:1021" ht="45">
      <c r="A29" s="147"/>
      <c r="B29" s="33" t="str">
        <f>Synthèse!B37</f>
        <v>4.12</v>
      </c>
      <c r="C29" s="32" t="str">
        <f>Synthèse!C37</f>
        <v>La consultation de chaque média non temporel est-elle contrôlable par le clavier et tout dispositif de pointage ?</v>
      </c>
      <c r="D29" s="33" t="s">
        <v>36</v>
      </c>
      <c r="E29" s="32"/>
      <c r="F29" s="32"/>
      <c r="AMB29" s="5"/>
      <c r="AMC29" s="5"/>
      <c r="AMD29" s="5"/>
      <c r="AME29" s="5"/>
      <c r="AMF29" s="5"/>
      <c r="AMG29" s="5"/>
    </row>
    <row r="30" spans="1:1021" ht="45">
      <c r="A30" s="147"/>
      <c r="B30" s="33" t="str">
        <f>Synthèse!B38</f>
        <v>4.13</v>
      </c>
      <c r="C30" s="32" t="str">
        <f>Synthèse!C38</f>
        <v>Chaque média temporel et non temporel est-il compatible avec les technologies d’assistance (hors cas particuliers) ?</v>
      </c>
      <c r="D30" s="33" t="s">
        <v>36</v>
      </c>
      <c r="E30" s="32"/>
      <c r="F30" s="32"/>
      <c r="AMB30" s="5"/>
      <c r="AMC30" s="5"/>
      <c r="AMD30" s="5"/>
      <c r="AME30" s="5"/>
      <c r="AMF30" s="5"/>
      <c r="AMG30" s="5"/>
    </row>
    <row r="31" spans="1:1021" ht="30">
      <c r="A31" s="147" t="str">
        <f>Synthèse!A40</f>
        <v>Tableaux</v>
      </c>
      <c r="B31" s="2" t="str">
        <f>Synthèse!B40</f>
        <v>5.1</v>
      </c>
      <c r="C31" s="3" t="str">
        <f>Synthèse!C40</f>
        <v>Chaque tableau de données complexe a-t-il un résumé ?</v>
      </c>
      <c r="D31" s="2" t="s">
        <v>36</v>
      </c>
      <c r="E31" s="3"/>
      <c r="F31" s="3"/>
      <c r="AMB31" s="5"/>
      <c r="AMC31" s="5"/>
      <c r="AMD31" s="5"/>
      <c r="AME31" s="5"/>
      <c r="AMF31" s="5"/>
      <c r="AMG31" s="5"/>
    </row>
    <row r="32" spans="1:1021" ht="30">
      <c r="A32" s="147"/>
      <c r="B32" s="2" t="str">
        <f>Synthèse!B41</f>
        <v>5.2</v>
      </c>
      <c r="C32" s="3" t="str">
        <f>Synthèse!C41</f>
        <v>Pour chaque tableau de données complexe ayant un résumé, celui-ci est-il pertinent ?</v>
      </c>
      <c r="D32" s="2" t="s">
        <v>36</v>
      </c>
      <c r="E32" s="3"/>
      <c r="F32" s="3"/>
      <c r="AMB32" s="5"/>
      <c r="AMC32" s="5"/>
      <c r="AMD32" s="5"/>
      <c r="AME32" s="5"/>
      <c r="AMF32" s="5"/>
      <c r="AMG32" s="5"/>
    </row>
    <row r="33" spans="1:1021" ht="45">
      <c r="A33" s="147"/>
      <c r="B33" s="2" t="str">
        <f>Synthèse!B42</f>
        <v>5.3</v>
      </c>
      <c r="C33" s="3" t="str">
        <f>Synthèse!C42</f>
        <v>Pour chaque tableau de mise en forme, le contenu linéarisé reste-t-il compréhensible (hors cas particuliers) ?</v>
      </c>
      <c r="D33" s="2" t="s">
        <v>36</v>
      </c>
      <c r="E33" s="3"/>
      <c r="F33" s="3"/>
      <c r="AMB33" s="5"/>
      <c r="AMC33" s="5"/>
      <c r="AMD33" s="5"/>
      <c r="AME33" s="5"/>
      <c r="AMF33" s="5"/>
      <c r="AMG33" s="5"/>
    </row>
    <row r="34" spans="1:1021" ht="45">
      <c r="A34" s="147"/>
      <c r="B34" s="2" t="str">
        <f>Synthèse!B43</f>
        <v>5.4</v>
      </c>
      <c r="C34" s="3" t="str">
        <f>Synthèse!C43</f>
        <v>Pour chaque tableau de données ayant un titre, le titre est-il correctement associé au tableau de données ?</v>
      </c>
      <c r="D34" s="2" t="s">
        <v>36</v>
      </c>
      <c r="E34" s="3"/>
      <c r="F34" s="3"/>
      <c r="AMB34" s="5"/>
      <c r="AMC34" s="5"/>
      <c r="AMD34" s="5"/>
      <c r="AME34" s="5"/>
      <c r="AMF34" s="5"/>
      <c r="AMG34" s="5"/>
    </row>
    <row r="35" spans="1:1021" ht="30">
      <c r="A35" s="147"/>
      <c r="B35" s="2" t="str">
        <f>Synthèse!B44</f>
        <v>5.5</v>
      </c>
      <c r="C35" s="3" t="str">
        <f>Synthèse!C44</f>
        <v>Pour chaque tableau de données ayant un titre, celui-ci est-il pertinent ?</v>
      </c>
      <c r="D35" s="2" t="s">
        <v>36</v>
      </c>
      <c r="E35" s="3"/>
      <c r="F35" s="3"/>
      <c r="AMB35" s="5"/>
      <c r="AMC35" s="5"/>
      <c r="AMD35" s="5"/>
      <c r="AME35" s="5"/>
      <c r="AMF35" s="5"/>
      <c r="AMG35" s="5"/>
    </row>
    <row r="36" spans="1:1021" ht="45">
      <c r="A36" s="147"/>
      <c r="B36" s="2" t="str">
        <f>Synthèse!B45</f>
        <v>5.6</v>
      </c>
      <c r="C36" s="3" t="str">
        <f>Synthèse!C45</f>
        <v>Pour chaque tableau de données, chaque en-tête de colonnes et chaque en-tête de lignes sont-ils correctement déclarés ?</v>
      </c>
      <c r="D36" s="2" t="s">
        <v>36</v>
      </c>
      <c r="E36" s="3"/>
      <c r="F36" s="3"/>
      <c r="AMB36" s="5"/>
      <c r="AMC36" s="5"/>
      <c r="AMD36" s="5"/>
      <c r="AME36" s="5"/>
      <c r="AMF36" s="5"/>
      <c r="AMG36" s="5"/>
    </row>
    <row r="37" spans="1:1021" ht="60">
      <c r="A37" s="147"/>
      <c r="B37" s="2" t="str">
        <f>Synthèse!B46</f>
        <v>5.7</v>
      </c>
      <c r="C37" s="3" t="str">
        <f>Synthèse!C46</f>
        <v>Pour chaque tableau de données, la technique appropriée permettant d’associer chaque cellule avec ses en-têtes est-elle utilisée (hors cas particuliers) ?</v>
      </c>
      <c r="D37" s="2" t="s">
        <v>36</v>
      </c>
      <c r="E37" s="3"/>
      <c r="F37" s="3"/>
      <c r="AMB37" s="5"/>
      <c r="AMC37" s="5"/>
      <c r="AMD37" s="5"/>
      <c r="AME37" s="5"/>
      <c r="AMF37" s="5"/>
      <c r="AMG37" s="5"/>
    </row>
    <row r="38" spans="1:1021" ht="45">
      <c r="A38" s="147"/>
      <c r="B38" s="2" t="str">
        <f>Synthèse!B47</f>
        <v>5.8</v>
      </c>
      <c r="C38" s="3" t="str">
        <f>Synthèse!C47</f>
        <v>Chaque tableau de mise en forme ne doit pas utiliser d’éléments propres aux tableaux de données. Cette règle est-elle respectée ?</v>
      </c>
      <c r="D38" s="2" t="s">
        <v>36</v>
      </c>
      <c r="E38" s="3"/>
      <c r="F38" s="3"/>
      <c r="AMB38" s="5"/>
      <c r="AMC38" s="5"/>
      <c r="AMD38" s="5"/>
      <c r="AME38" s="5"/>
      <c r="AMF38" s="5"/>
      <c r="AMG38" s="5"/>
    </row>
    <row r="39" spans="1:1021" ht="356">
      <c r="A39" s="147" t="str">
        <f>Synthèse!A49</f>
        <v>Liens</v>
      </c>
      <c r="B39" s="33" t="str">
        <f>Synthèse!B49</f>
        <v>6.1</v>
      </c>
      <c r="C39" s="32" t="str">
        <f>Synthèse!C49</f>
        <v>Chaque lien est-il explicite (hors cas particuliers) ?</v>
      </c>
      <c r="D39" s="33" t="s">
        <v>325</v>
      </c>
      <c r="E39" s="32" t="s">
        <v>332</v>
      </c>
      <c r="F39" s="32" t="s">
        <v>493</v>
      </c>
      <c r="AMB39" s="5"/>
      <c r="AMC39" s="5"/>
      <c r="AMD39" s="5"/>
      <c r="AME39" s="5"/>
      <c r="AMF39" s="5"/>
      <c r="AMG39" s="5"/>
    </row>
    <row r="40" spans="1:1021" ht="30">
      <c r="A40" s="147"/>
      <c r="B40" s="33" t="str">
        <f>Synthèse!B50</f>
        <v>6.2</v>
      </c>
      <c r="C40" s="32" t="str">
        <f>Synthèse!C50</f>
        <v>Dans chaque page web, chaque lien a-t-il un intitulé ?</v>
      </c>
      <c r="D40" s="33" t="s">
        <v>34</v>
      </c>
      <c r="E40" s="32"/>
      <c r="F40" s="32"/>
      <c r="AMB40" s="5"/>
      <c r="AMC40" s="5"/>
      <c r="AMD40" s="5"/>
      <c r="AME40" s="5"/>
      <c r="AMF40" s="5"/>
      <c r="AMG40" s="5"/>
    </row>
    <row r="41" spans="1:1021" ht="408" customHeight="1">
      <c r="A41" s="147" t="str">
        <f>Synthèse!A52</f>
        <v>Scripts</v>
      </c>
      <c r="B41" s="2" t="str">
        <f>Synthèse!B52</f>
        <v>7.1</v>
      </c>
      <c r="C41" s="3" t="str">
        <f>Synthèse!C52</f>
        <v>Chaque script est-il, si nécessaire, compatible avec les technologies d’assistance ?</v>
      </c>
      <c r="D41" s="2" t="s">
        <v>325</v>
      </c>
      <c r="E41" s="3" t="s">
        <v>523</v>
      </c>
      <c r="F41" s="3" t="s">
        <v>477</v>
      </c>
      <c r="AMB41" s="5"/>
      <c r="AMC41" s="5"/>
      <c r="AMD41" s="5"/>
      <c r="AME41" s="5"/>
      <c r="AMF41" s="5"/>
      <c r="AMG41" s="5"/>
    </row>
    <row r="42" spans="1:1021" ht="270">
      <c r="A42" s="147"/>
      <c r="B42" s="2" t="str">
        <f>Synthèse!B53</f>
        <v>7.2</v>
      </c>
      <c r="C42" s="3" t="str">
        <f>Synthèse!C53</f>
        <v>Pour chaque script ayant une alternative, cette alternative est-elle pertinente ?</v>
      </c>
      <c r="D42" s="2" t="s">
        <v>36</v>
      </c>
      <c r="E42" s="3" t="s">
        <v>478</v>
      </c>
      <c r="F42" s="3"/>
      <c r="AMB42" s="5"/>
      <c r="AMC42" s="5"/>
      <c r="AMD42" s="5"/>
      <c r="AME42" s="5"/>
      <c r="AMF42" s="5"/>
      <c r="AMG42" s="5"/>
    </row>
    <row r="43" spans="1:1021" ht="75">
      <c r="A43" s="147"/>
      <c r="B43" s="2" t="str">
        <f>Synthèse!B54</f>
        <v>7.3</v>
      </c>
      <c r="C43" s="3" t="str">
        <f>Synthèse!C54</f>
        <v>Chaque script est-il contrôlable par le clavier et par tout dispositif de pointage (hors cas particuliers) ?</v>
      </c>
      <c r="D43" s="2" t="s">
        <v>325</v>
      </c>
      <c r="E43" s="3" t="s">
        <v>492</v>
      </c>
      <c r="F43" s="3"/>
      <c r="AMB43" s="5"/>
      <c r="AMC43" s="5"/>
      <c r="AMD43" s="5"/>
      <c r="AME43" s="5"/>
      <c r="AMF43" s="5"/>
      <c r="AMG43" s="5"/>
    </row>
    <row r="44" spans="1:1021" ht="45">
      <c r="A44" s="147"/>
      <c r="B44" s="2" t="str">
        <f>Synthèse!B55</f>
        <v>7.4</v>
      </c>
      <c r="C44" s="3" t="str">
        <f>Synthèse!C55</f>
        <v>Pour chaque script qui initie un changement de contexte, l’utilisateur est-il averti ou en a-t-il le contrôle ?</v>
      </c>
      <c r="D44" s="2" t="s">
        <v>325</v>
      </c>
      <c r="E44" s="3" t="s">
        <v>486</v>
      </c>
      <c r="F44" s="3"/>
      <c r="AMB44" s="5"/>
      <c r="AMC44" s="5"/>
      <c r="AMD44" s="5"/>
      <c r="AME44" s="5"/>
      <c r="AMF44" s="5"/>
      <c r="AMG44" s="5"/>
    </row>
    <row r="45" spans="1:1021" ht="45">
      <c r="A45" s="147"/>
      <c r="B45" s="2" t="str">
        <f>Synthèse!B56</f>
        <v>7.5</v>
      </c>
      <c r="C45" s="3" t="str">
        <f>Synthèse!C56</f>
        <v>Dans chaque page web, les messages de statut sont-ils correctement restitués par les technologies d’assistance ?</v>
      </c>
      <c r="D45" s="2" t="s">
        <v>36</v>
      </c>
      <c r="E45" s="3"/>
      <c r="F45" s="3"/>
      <c r="AMB45" s="5"/>
      <c r="AMC45" s="5"/>
      <c r="AMD45" s="5"/>
      <c r="AME45" s="5"/>
      <c r="AMF45" s="5"/>
      <c r="AMG45" s="5"/>
    </row>
    <row r="46" spans="1:1021" ht="30">
      <c r="A46" s="147" t="str">
        <f>Synthèse!A58</f>
        <v>Éléments obligatoires</v>
      </c>
      <c r="B46" s="33" t="str">
        <f>Synthèse!B58</f>
        <v>8.1</v>
      </c>
      <c r="C46" s="32" t="str">
        <f>Synthèse!C58</f>
        <v>Chaque page web est-elle définie par un type de document ?</v>
      </c>
      <c r="D46" s="33" t="s">
        <v>34</v>
      </c>
      <c r="E46" s="32"/>
      <c r="F46" s="32"/>
      <c r="AMB46" s="5"/>
      <c r="AMC46" s="5"/>
      <c r="AMD46" s="5"/>
      <c r="AME46" s="5"/>
      <c r="AMF46" s="5"/>
      <c r="AMG46" s="5"/>
    </row>
    <row r="47" spans="1:1021" ht="135">
      <c r="A47" s="147"/>
      <c r="B47" s="33" t="str">
        <f>Synthèse!B59</f>
        <v>8.2</v>
      </c>
      <c r="C47" s="32" t="str">
        <f>Synthèse!C59</f>
        <v>Pour chaque page web, le code source généré est-il valide selon le type de document spécifié ?</v>
      </c>
      <c r="D47" s="33" t="s">
        <v>277</v>
      </c>
      <c r="E47" s="32" t="s">
        <v>479</v>
      </c>
      <c r="F47" s="32" t="s">
        <v>278</v>
      </c>
      <c r="AMB47" s="5"/>
      <c r="AMC47" s="5"/>
      <c r="AMD47" s="5"/>
      <c r="AME47" s="5"/>
      <c r="AMF47" s="5"/>
      <c r="AMG47" s="5"/>
    </row>
    <row r="48" spans="1:1021" ht="30">
      <c r="A48" s="147"/>
      <c r="B48" s="33" t="str">
        <f>Synthèse!B60</f>
        <v>8.3</v>
      </c>
      <c r="C48" s="32" t="str">
        <f>Synthèse!C60</f>
        <v>Dans chaque page web, la langue par défaut est-elle présente ?</v>
      </c>
      <c r="D48" s="33" t="s">
        <v>34</v>
      </c>
      <c r="E48" s="32"/>
      <c r="F48" s="32"/>
      <c r="AMB48" s="5"/>
      <c r="AMC48" s="5"/>
      <c r="AMD48" s="5"/>
      <c r="AME48" s="5"/>
      <c r="AMF48" s="5"/>
      <c r="AMG48" s="5"/>
    </row>
    <row r="49" spans="1:1021" ht="30">
      <c r="A49" s="147"/>
      <c r="B49" s="33" t="str">
        <f>Synthèse!B61</f>
        <v>8.4</v>
      </c>
      <c r="C49" s="32" t="str">
        <f>Synthèse!C61</f>
        <v>Pour chaque page web ayant une langue par défaut, le code de langue est-il pertinent ?</v>
      </c>
      <c r="D49" s="33" t="s">
        <v>34</v>
      </c>
      <c r="E49" s="32"/>
      <c r="F49" s="32"/>
      <c r="AMB49" s="5"/>
      <c r="AMC49" s="5"/>
      <c r="AMD49" s="5"/>
      <c r="AME49" s="5"/>
      <c r="AMF49" s="5"/>
      <c r="AMG49" s="5"/>
    </row>
    <row r="50" spans="1:1021" ht="15">
      <c r="A50" s="147"/>
      <c r="B50" s="33" t="str">
        <f>Synthèse!B62</f>
        <v>8.5</v>
      </c>
      <c r="C50" s="32" t="str">
        <f>Synthèse!C62</f>
        <v>Chaque page web a-t-elle un titre de page ?</v>
      </c>
      <c r="D50" s="33" t="s">
        <v>34</v>
      </c>
      <c r="E50" s="32"/>
      <c r="F50" s="32"/>
      <c r="AMB50" s="5"/>
      <c r="AMC50" s="5"/>
      <c r="AMD50" s="5"/>
      <c r="AME50" s="5"/>
      <c r="AMF50" s="5"/>
      <c r="AMG50" s="5"/>
    </row>
    <row r="51" spans="1:1021" ht="30">
      <c r="A51" s="147"/>
      <c r="B51" s="33" t="str">
        <f>Synthèse!B63</f>
        <v>8.6</v>
      </c>
      <c r="C51" s="32" t="str">
        <f>Synthèse!C63</f>
        <v>Pour chaque page web ayant un titre de page, ce titre est-il pertinent ?</v>
      </c>
      <c r="D51" s="33" t="s">
        <v>34</v>
      </c>
      <c r="E51" s="32"/>
      <c r="F51" s="32"/>
      <c r="AMB51" s="5"/>
      <c r="AMC51" s="5"/>
      <c r="AMD51" s="5"/>
      <c r="AME51" s="5"/>
      <c r="AMF51" s="5"/>
      <c r="AMG51" s="5"/>
    </row>
    <row r="52" spans="1:1021" ht="45">
      <c r="A52" s="147"/>
      <c r="B52" s="33" t="str">
        <f>Synthèse!B64</f>
        <v>8.7</v>
      </c>
      <c r="C52" s="32" t="str">
        <f>Synthèse!C64</f>
        <v>Dans chaque page web, chaque changement de langue est-il indiqué dans le code source (hors cas particuliers) ?</v>
      </c>
      <c r="D52" s="33" t="s">
        <v>35</v>
      </c>
      <c r="E52" s="32" t="s">
        <v>519</v>
      </c>
      <c r="F52" s="32"/>
      <c r="AMB52" s="5"/>
      <c r="AMC52" s="5"/>
      <c r="AMD52" s="5"/>
      <c r="AME52" s="5"/>
      <c r="AMF52" s="5"/>
      <c r="AMG52" s="5"/>
    </row>
    <row r="53" spans="1:1021" ht="45">
      <c r="A53" s="147"/>
      <c r="B53" s="33" t="str">
        <f>Synthèse!B65</f>
        <v>8.8</v>
      </c>
      <c r="C53" s="32" t="str">
        <f>Synthèse!C65</f>
        <v>Dans chaque page web, le code de langue de chaque changement de langue est-il valide et pertinent ?</v>
      </c>
      <c r="D53" s="33" t="s">
        <v>36</v>
      </c>
      <c r="E53" s="32"/>
      <c r="F53" s="32"/>
      <c r="AMB53" s="5"/>
      <c r="AMC53" s="5"/>
      <c r="AMD53" s="5"/>
      <c r="AME53" s="5"/>
      <c r="AMF53" s="5"/>
      <c r="AMG53" s="5"/>
    </row>
    <row r="54" spans="1:1021" ht="328">
      <c r="A54" s="147"/>
      <c r="B54" s="33" t="str">
        <f>Synthèse!B66</f>
        <v>8.9</v>
      </c>
      <c r="C54" s="32" t="str">
        <f>Synthèse!C66</f>
        <v>Dans chaque page web, les balises ne doivent pas être utilisées uniquement à des fins de présentation. Cette règle est-elle respectée ?</v>
      </c>
      <c r="D54" s="33" t="s">
        <v>325</v>
      </c>
      <c r="E54" s="32" t="s">
        <v>490</v>
      </c>
      <c r="F54" s="32" t="s">
        <v>491</v>
      </c>
      <c r="AMB54" s="5"/>
      <c r="AMC54" s="5"/>
      <c r="AMD54" s="5"/>
      <c r="AME54" s="5"/>
      <c r="AMF54" s="5"/>
      <c r="AMG54" s="5"/>
    </row>
    <row r="55" spans="1:1021" ht="30">
      <c r="A55" s="147"/>
      <c r="B55" s="33" t="str">
        <f>Synthèse!B67</f>
        <v>8.10</v>
      </c>
      <c r="C55" s="32" t="str">
        <f>Synthèse!C67</f>
        <v>Dans chaque page web, les changements du sens de lecture sont-ils signalés ?</v>
      </c>
      <c r="D55" s="33" t="s">
        <v>36</v>
      </c>
      <c r="E55" s="32"/>
      <c r="F55" s="32"/>
      <c r="AMB55" s="5"/>
      <c r="AMC55" s="5"/>
      <c r="AMD55" s="5"/>
      <c r="AME55" s="5"/>
      <c r="AMF55" s="5"/>
      <c r="AMG55" s="5"/>
    </row>
    <row r="56" spans="1:1021" ht="328">
      <c r="A56" s="147" t="str">
        <f>Synthèse!A69</f>
        <v>Structure</v>
      </c>
      <c r="B56" s="45" t="str">
        <f>Synthèse!B69</f>
        <v>9.1</v>
      </c>
      <c r="C56" s="35" t="str">
        <f>Synthèse!C69</f>
        <v>Dans chaque page web, l’information est-elle structurée par l’utilisation appropriée de titres ?</v>
      </c>
      <c r="D56" s="45" t="s">
        <v>325</v>
      </c>
      <c r="E56" s="35" t="s">
        <v>326</v>
      </c>
      <c r="F56" s="35"/>
      <c r="AMB56" s="5"/>
      <c r="AMC56" s="5"/>
      <c r="AMD56" s="5"/>
      <c r="AME56" s="5"/>
      <c r="AMF56" s="5"/>
      <c r="AMG56" s="5"/>
    </row>
    <row r="57" spans="1:1021" ht="45">
      <c r="A57" s="147"/>
      <c r="B57" s="45" t="str">
        <f>Synthèse!B70</f>
        <v>9.2</v>
      </c>
      <c r="C57" s="35" t="str">
        <f>Synthèse!C70</f>
        <v>Dans chaque page web, la structure du document est-elle cohérente (hors cas particuliers) ?</v>
      </c>
      <c r="D57" s="45" t="s">
        <v>34</v>
      </c>
      <c r="E57" s="35"/>
      <c r="F57" s="35"/>
      <c r="AMB57" s="5"/>
      <c r="AMC57" s="5"/>
      <c r="AMD57" s="5"/>
      <c r="AME57" s="5"/>
      <c r="AMF57" s="5"/>
      <c r="AMG57" s="5"/>
    </row>
    <row r="58" spans="1:1021" ht="409.6">
      <c r="A58" s="147"/>
      <c r="B58" s="45" t="str">
        <f>Synthèse!B71</f>
        <v>9.3</v>
      </c>
      <c r="C58" s="35" t="str">
        <f>Synthèse!C71</f>
        <v>Dans chaque page web, chaque liste est-elle correctement structurée ?</v>
      </c>
      <c r="D58" s="45" t="s">
        <v>325</v>
      </c>
      <c r="E58" s="35" t="s">
        <v>480</v>
      </c>
      <c r="F58" s="35"/>
      <c r="AMB58" s="5"/>
      <c r="AMC58" s="5"/>
      <c r="AMD58" s="5"/>
      <c r="AME58" s="5"/>
      <c r="AMF58" s="5"/>
      <c r="AMG58" s="5"/>
    </row>
    <row r="59" spans="1:1021" ht="30">
      <c r="A59" s="147"/>
      <c r="B59" s="45" t="str">
        <f>Synthèse!B72</f>
        <v>9.4</v>
      </c>
      <c r="C59" s="35" t="str">
        <f>Synthèse!C72</f>
        <v>Dans chaque page web, chaque citation est-elle correctement indiquée ?</v>
      </c>
      <c r="D59" s="45" t="s">
        <v>36</v>
      </c>
      <c r="E59" s="35"/>
      <c r="F59" s="35"/>
      <c r="AMB59" s="5"/>
      <c r="AMC59" s="5"/>
      <c r="AMD59" s="5"/>
      <c r="AME59" s="5"/>
      <c r="AMF59" s="5"/>
      <c r="AMG59" s="5"/>
    </row>
    <row r="60" spans="1:1021" ht="60">
      <c r="A60" s="147" t="str">
        <f>Synthèse!A74</f>
        <v>Présentation</v>
      </c>
      <c r="B60" s="33" t="str">
        <f>Synthèse!B74</f>
        <v>10.1</v>
      </c>
      <c r="C60" s="32" t="str">
        <f>Synthèse!C74</f>
        <v>Dans le site web, des feuilles de styles sont-elles utilisées pour contrôler la présentation de l’information ?</v>
      </c>
      <c r="D60" s="33" t="s">
        <v>35</v>
      </c>
      <c r="E60" s="32" t="s">
        <v>481</v>
      </c>
      <c r="F60" s="32"/>
      <c r="AMB60" s="5"/>
      <c r="AMC60" s="5"/>
      <c r="AMD60" s="5"/>
      <c r="AME60" s="5"/>
      <c r="AMF60" s="5"/>
      <c r="AMG60" s="5"/>
    </row>
    <row r="61" spans="1:1021" ht="45">
      <c r="A61" s="147"/>
      <c r="B61" s="33" t="str">
        <f>Synthèse!B75</f>
        <v>10.2</v>
      </c>
      <c r="C61" s="32" t="str">
        <f>Synthèse!C75</f>
        <v>Dans chaque page web, le contenu visible porteur d’information reste-t-il présent lorsque les feuilles de styles sont désactivées ?</v>
      </c>
      <c r="D61" s="33" t="s">
        <v>34</v>
      </c>
      <c r="E61" s="62"/>
      <c r="F61" s="32"/>
      <c r="AMB61" s="5"/>
      <c r="AMC61" s="5"/>
      <c r="AMD61" s="5"/>
      <c r="AME61" s="5"/>
      <c r="AMF61" s="5"/>
      <c r="AMG61" s="5"/>
    </row>
    <row r="62" spans="1:1021" ht="60">
      <c r="A62" s="147"/>
      <c r="B62" s="33" t="str">
        <f>Synthèse!B76</f>
        <v>10.3</v>
      </c>
      <c r="C62" s="32" t="str">
        <f>Synthèse!C76</f>
        <v>Dans chaque page web, l’information reste-t-elle compréhensible lorsque les feuilles de styles sont désactivées ?</v>
      </c>
      <c r="D62" s="33" t="s">
        <v>325</v>
      </c>
      <c r="E62" s="62" t="s">
        <v>482</v>
      </c>
      <c r="F62" s="32"/>
      <c r="AMB62" s="5"/>
      <c r="AMC62" s="5"/>
      <c r="AMD62" s="5"/>
      <c r="AME62" s="5"/>
      <c r="AMF62" s="5"/>
      <c r="AMG62" s="5"/>
    </row>
    <row r="63" spans="1:1021" ht="45">
      <c r="A63" s="147"/>
      <c r="B63" s="33" t="str">
        <f>Synthèse!B77</f>
        <v>10.4</v>
      </c>
      <c r="C63" s="32" t="str">
        <f>Synthèse!C77</f>
        <v>Dans chaque page web, le texte reste-t-il lisible lorsque la taille des caractères est augmentée jusqu’à 200%, au moins (hors cas particuliers) ?</v>
      </c>
      <c r="D63" s="33" t="s">
        <v>34</v>
      </c>
      <c r="E63" s="32"/>
      <c r="F63" s="32"/>
      <c r="AMB63" s="5"/>
      <c r="AMC63" s="5"/>
      <c r="AMD63" s="5"/>
      <c r="AME63" s="5"/>
      <c r="AMF63" s="5"/>
      <c r="AMG63" s="5"/>
    </row>
    <row r="64" spans="1:1021" ht="240">
      <c r="A64" s="147"/>
      <c r="B64" s="33" t="str">
        <f>Synthèse!B78</f>
        <v>10.5</v>
      </c>
      <c r="C64" s="32" t="str">
        <f>Synthèse!C78</f>
        <v>Dans chaque page web, les déclarations CSS de couleurs de fond d’élément et de police sont-elles correctement utilisées ?</v>
      </c>
      <c r="D64" s="33" t="s">
        <v>35</v>
      </c>
      <c r="E64" s="32" t="s">
        <v>483</v>
      </c>
      <c r="F64" s="32"/>
      <c r="AMB64" s="5"/>
      <c r="AMC64" s="5"/>
      <c r="AMD64" s="5"/>
      <c r="AME64" s="5"/>
      <c r="AMF64" s="5"/>
      <c r="AMG64" s="5"/>
    </row>
    <row r="65" spans="1:1021" ht="45">
      <c r="A65" s="147"/>
      <c r="B65" s="33" t="str">
        <f>Synthèse!B79</f>
        <v>10.6</v>
      </c>
      <c r="C65" s="32" t="str">
        <f>Synthèse!C79</f>
        <v>Dans chaque page web, chaque lien dont la nature n’est pas évidente est-il visible par rapport au texte environnant ?</v>
      </c>
      <c r="D65" s="33" t="s">
        <v>36</v>
      </c>
      <c r="E65" s="32"/>
      <c r="F65" s="32"/>
      <c r="AMB65" s="5"/>
      <c r="AMC65" s="5"/>
      <c r="AMD65" s="5"/>
      <c r="AME65" s="5"/>
      <c r="AMF65" s="5"/>
      <c r="AMG65" s="5"/>
    </row>
    <row r="66" spans="1:1021" ht="195">
      <c r="A66" s="147"/>
      <c r="B66" s="33" t="str">
        <f>Synthèse!B80</f>
        <v>10.7</v>
      </c>
      <c r="C66" s="32" t="str">
        <f>Synthèse!C80</f>
        <v>Dans chaque page web, pour chaque élément recevant le focus, la prise de focus est-elle visible ?</v>
      </c>
      <c r="D66" s="33" t="s">
        <v>325</v>
      </c>
      <c r="E66" s="32" t="s">
        <v>484</v>
      </c>
      <c r="F66" s="32"/>
      <c r="AMB66" s="5"/>
      <c r="AMC66" s="5"/>
      <c r="AMD66" s="5"/>
      <c r="AME66" s="5"/>
      <c r="AMF66" s="5"/>
      <c r="AMG66" s="5"/>
    </row>
    <row r="67" spans="1:1021" ht="45">
      <c r="A67" s="147"/>
      <c r="B67" s="33" t="str">
        <f>Synthèse!B81</f>
        <v>10.8</v>
      </c>
      <c r="C67" s="32" t="str">
        <f>Synthèse!C81</f>
        <v>Pour chaque page web, les contenus cachés ont-ils vocation à être ignorés par les technologies d’assistance ?</v>
      </c>
      <c r="D67" s="33" t="s">
        <v>34</v>
      </c>
      <c r="E67" s="32"/>
      <c r="F67" s="32"/>
      <c r="AMB67" s="5"/>
      <c r="AMC67" s="5"/>
      <c r="AMD67" s="5"/>
      <c r="AME67" s="5"/>
      <c r="AMF67" s="5"/>
      <c r="AMG67" s="5"/>
    </row>
    <row r="68" spans="1:1021" ht="45">
      <c r="A68" s="147"/>
      <c r="B68" s="33" t="str">
        <f>Synthèse!B82</f>
        <v>10.9</v>
      </c>
      <c r="C68" s="32" t="str">
        <f>Synthèse!C82</f>
        <v>Dans chaque page web, l’information ne doit pas être donnée uniquement par la forme, taille ou position. Cette règle est-elle respectée ?</v>
      </c>
      <c r="D68" s="33" t="s">
        <v>34</v>
      </c>
      <c r="E68" s="32"/>
      <c r="F68" s="32"/>
      <c r="AMB68" s="5"/>
      <c r="AMC68" s="5"/>
      <c r="AMD68" s="5"/>
      <c r="AME68" s="5"/>
      <c r="AMF68" s="5"/>
      <c r="AMG68" s="5"/>
    </row>
    <row r="69" spans="1:1021" ht="60">
      <c r="A69" s="147"/>
      <c r="B69" s="33" t="str">
        <f>Synthèse!B83</f>
        <v>10.10</v>
      </c>
      <c r="C69" s="32" t="str">
        <f>Synthèse!C83</f>
        <v>Dans chaque page web, l’information ne doit pas être donnée par la forme, taille ou position uniquement. Cette règle est-elle implémentée de façon pertinente ?</v>
      </c>
      <c r="D69" s="33" t="s">
        <v>36</v>
      </c>
      <c r="E69" s="32"/>
      <c r="F69" s="32"/>
      <c r="AMB69" s="5"/>
      <c r="AMC69" s="5"/>
      <c r="AMD69" s="5"/>
      <c r="AME69" s="5"/>
      <c r="AMF69" s="5"/>
      <c r="AMG69" s="5"/>
    </row>
    <row r="70" spans="1:1021" ht="240">
      <c r="A70" s="147"/>
      <c r="B70" s="33" t="str">
        <f>Synthèse!B84</f>
        <v>10.11</v>
      </c>
      <c r="C70" s="32"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33" t="s">
        <v>35</v>
      </c>
      <c r="E70" s="32" t="s">
        <v>527</v>
      </c>
      <c r="F70" s="32"/>
      <c r="AMB70" s="5"/>
      <c r="AMC70" s="5"/>
      <c r="AMD70" s="5"/>
      <c r="AME70" s="5"/>
      <c r="AMF70" s="5"/>
      <c r="AMG70" s="5"/>
    </row>
    <row r="71" spans="1:1021" ht="60">
      <c r="A71" s="147"/>
      <c r="B71" s="33" t="str">
        <f>Synthèse!B85</f>
        <v>10.12</v>
      </c>
      <c r="C71" s="32" t="str">
        <f>Synthèse!C85</f>
        <v>Dans chaque page web, les propriétés d’espacement du texte peuvent-elles être redéfinies par l’utilisateur sans perte de contenu ou de fonctionnalité (hors cas particuliers) ?</v>
      </c>
      <c r="D71" s="33" t="s">
        <v>34</v>
      </c>
      <c r="E71" s="32"/>
      <c r="F71" s="32"/>
      <c r="AMB71" s="5"/>
      <c r="AMC71" s="5"/>
      <c r="AMD71" s="5"/>
      <c r="AME71" s="5"/>
      <c r="AMF71" s="5"/>
      <c r="AMG71" s="5"/>
    </row>
    <row r="72" spans="1:1021" ht="105">
      <c r="A72" s="147"/>
      <c r="B72" s="33" t="str">
        <f>Synthèse!B86</f>
        <v>10.13</v>
      </c>
      <c r="C72" s="32" t="str">
        <f>Synthèse!C86</f>
        <v>Dans chaque page web, les contenus additionnels apparaissant à la prise de focus ou au survol d’un composant d’interface sont-ils contrôlables par l’utilisateur (hors cas particuliers) ?</v>
      </c>
      <c r="D72" s="33" t="s">
        <v>325</v>
      </c>
      <c r="E72" s="32" t="s">
        <v>330</v>
      </c>
      <c r="F72" s="32"/>
      <c r="AMB72" s="5"/>
      <c r="AMC72" s="5"/>
      <c r="AMD72" s="5"/>
      <c r="AME72" s="5"/>
      <c r="AMF72" s="5"/>
      <c r="AMG72" s="5"/>
    </row>
    <row r="73" spans="1:1021" ht="60">
      <c r="A73" s="147"/>
      <c r="B73" s="33" t="str">
        <f>Synthèse!B87</f>
        <v>10.14</v>
      </c>
      <c r="C73" s="32" t="str">
        <f>Synthèse!C87</f>
        <v>Dans chaque page web, les contenus additionnels apparaissant via les styles CSS uniquement peuvent-ils être rendus visibles au clavier et par tout dispositif de pointage ?</v>
      </c>
      <c r="D73" s="33" t="s">
        <v>36</v>
      </c>
      <c r="E73" s="32"/>
      <c r="F73" s="32"/>
      <c r="AMB73" s="5"/>
      <c r="AMC73" s="5"/>
      <c r="AMD73" s="5"/>
      <c r="AME73" s="5"/>
      <c r="AMF73" s="5"/>
      <c r="AMG73" s="5"/>
    </row>
    <row r="74" spans="1:1021" ht="105">
      <c r="A74" s="147" t="str">
        <f>Synthèse!A89</f>
        <v>Formulaires</v>
      </c>
      <c r="B74" s="2" t="str">
        <f>Synthèse!B89</f>
        <v>11.1</v>
      </c>
      <c r="C74" s="3" t="str">
        <f>Synthèse!C89</f>
        <v>Chaque champ de formulaire a-t-il une étiquette ?</v>
      </c>
      <c r="D74" s="2" t="s">
        <v>325</v>
      </c>
      <c r="E74" s="3" t="s">
        <v>485</v>
      </c>
      <c r="F74" s="3"/>
      <c r="AMB74" s="5"/>
      <c r="AMC74" s="5"/>
      <c r="AMD74" s="5"/>
      <c r="AME74" s="5"/>
      <c r="AMF74" s="5"/>
      <c r="AMG74" s="5"/>
    </row>
    <row r="75" spans="1:1021" ht="45">
      <c r="A75" s="147"/>
      <c r="B75" s="2" t="str">
        <f>Synthèse!B90</f>
        <v>11.2</v>
      </c>
      <c r="C75" s="3" t="str">
        <f>Synthèse!C90</f>
        <v>Chaque étiquette associée à un champ de formulaire est-elle pertinente (hors cas particuliers) ?</v>
      </c>
      <c r="D75" s="2" t="s">
        <v>36</v>
      </c>
      <c r="E75" s="84" t="s">
        <v>327</v>
      </c>
      <c r="F75" s="3"/>
      <c r="AMB75" s="5"/>
      <c r="AMC75" s="5"/>
      <c r="AMD75" s="5"/>
      <c r="AME75" s="5"/>
      <c r="AMF75" s="5"/>
      <c r="AMG75" s="5"/>
    </row>
    <row r="76" spans="1:1021" ht="75">
      <c r="A76" s="147"/>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36</v>
      </c>
      <c r="E76" s="84" t="s">
        <v>327</v>
      </c>
      <c r="F76" s="3"/>
      <c r="AMB76" s="5"/>
      <c r="AMC76" s="5"/>
      <c r="AMD76" s="5"/>
      <c r="AME76" s="5"/>
      <c r="AMF76" s="5"/>
      <c r="AMG76" s="5"/>
    </row>
    <row r="77" spans="1:1021" ht="45">
      <c r="A77" s="147"/>
      <c r="B77" s="2" t="str">
        <f>Synthèse!B92</f>
        <v>11.4</v>
      </c>
      <c r="C77" s="3" t="str">
        <f>Synthèse!C92</f>
        <v>Dans chaque formulaire, chaque étiquette de champ et son champ associé sont-ils accolés (hors cas particuliers) ?</v>
      </c>
      <c r="D77" s="2" t="s">
        <v>34</v>
      </c>
      <c r="E77" s="3"/>
      <c r="F77" s="3"/>
      <c r="AMB77" s="5"/>
      <c r="AMC77" s="5"/>
      <c r="AMD77" s="5"/>
      <c r="AME77" s="5"/>
      <c r="AMF77" s="5"/>
      <c r="AMG77" s="5"/>
    </row>
    <row r="78" spans="1:1021" ht="30">
      <c r="A78" s="147"/>
      <c r="B78" s="2" t="str">
        <f>Synthèse!B93</f>
        <v>11.5</v>
      </c>
      <c r="C78" s="3" t="str">
        <f>Synthèse!C93</f>
        <v>Dans chaque formulaire, les champs de même nature sont-ils regroupés, si nécessaire ?</v>
      </c>
      <c r="D78" s="2" t="s">
        <v>36</v>
      </c>
      <c r="E78" s="3"/>
      <c r="F78" s="3"/>
      <c r="AMB78" s="5"/>
      <c r="AMC78" s="5"/>
      <c r="AMD78" s="5"/>
      <c r="AME78" s="5"/>
      <c r="AMF78" s="5"/>
      <c r="AMG78" s="5"/>
    </row>
    <row r="79" spans="1:1021" ht="30">
      <c r="A79" s="147"/>
      <c r="B79" s="2" t="str">
        <f>Synthèse!B94</f>
        <v>11.6</v>
      </c>
      <c r="C79" s="3" t="str">
        <f>Synthèse!C94</f>
        <v>Dans chaque formulaire, chaque regroupement de champs de formulaire a-t-il une légende ?</v>
      </c>
      <c r="D79" s="2" t="s">
        <v>36</v>
      </c>
      <c r="E79" s="3"/>
      <c r="F79" s="3"/>
      <c r="AMB79" s="5"/>
      <c r="AMC79" s="5"/>
      <c r="AMD79" s="5"/>
      <c r="AME79" s="5"/>
      <c r="AMF79" s="5"/>
      <c r="AMG79" s="5"/>
    </row>
    <row r="80" spans="1:1021" ht="45">
      <c r="A80" s="147"/>
      <c r="B80" s="2" t="str">
        <f>Synthèse!B95</f>
        <v>11.7</v>
      </c>
      <c r="C80" s="3" t="str">
        <f>Synthèse!C95</f>
        <v>Dans chaque formulaire, chaque légende associée à un regroupement de champs de même nature est-elle pertinente ?</v>
      </c>
      <c r="D80" s="2" t="s">
        <v>36</v>
      </c>
      <c r="E80" s="3"/>
      <c r="F80" s="3"/>
      <c r="AMB80" s="5"/>
      <c r="AMC80" s="5"/>
      <c r="AMD80" s="5"/>
      <c r="AME80" s="5"/>
      <c r="AMF80" s="5"/>
      <c r="AMG80" s="5"/>
    </row>
    <row r="81" spans="1:1021" ht="45">
      <c r="A81" s="147"/>
      <c r="B81" s="2" t="str">
        <f>Synthèse!B96</f>
        <v>11.8</v>
      </c>
      <c r="C81" s="3" t="str">
        <f>Synthèse!C96</f>
        <v>Dans chaque formulaire, les items de même nature d’une liste de choix sont-ils regroupées de manière pertinente ?</v>
      </c>
      <c r="D81" s="2" t="s">
        <v>36</v>
      </c>
      <c r="E81" s="3"/>
      <c r="F81" s="3"/>
      <c r="AMB81" s="5"/>
      <c r="AMC81" s="5"/>
      <c r="AMD81" s="5"/>
      <c r="AME81" s="5"/>
      <c r="AMF81" s="5"/>
      <c r="AMG81" s="5"/>
    </row>
    <row r="82" spans="1:1021" ht="30">
      <c r="A82" s="147"/>
      <c r="B82" s="2" t="str">
        <f>Synthèse!B97</f>
        <v>11.9</v>
      </c>
      <c r="C82" s="3" t="str">
        <f>Synthèse!C97</f>
        <v>Dans chaque formulaire, l’intitulé de chaque bouton est-il pertinent (hors cas particuliers) ?</v>
      </c>
      <c r="D82" s="2" t="s">
        <v>325</v>
      </c>
      <c r="E82" s="3" t="s">
        <v>486</v>
      </c>
      <c r="F82" s="3"/>
      <c r="AMB82" s="5"/>
      <c r="AMC82" s="5"/>
      <c r="AMD82" s="5"/>
      <c r="AME82" s="5"/>
      <c r="AMF82" s="5"/>
      <c r="AMG82" s="5"/>
    </row>
    <row r="83" spans="1:1021" ht="45">
      <c r="A83" s="147"/>
      <c r="B83" s="2" t="str">
        <f>Synthèse!B98</f>
        <v>11.10</v>
      </c>
      <c r="C83" s="3" t="str">
        <f>Synthèse!C98</f>
        <v>Dans chaque formulaire, le contrôle de saisie est-il utilisé de manière pertinente (hors cas particuliers) ?</v>
      </c>
      <c r="D83" s="2" t="s">
        <v>36</v>
      </c>
      <c r="E83" s="3"/>
      <c r="F83" s="3"/>
      <c r="AMB83" s="5"/>
      <c r="AMC83" s="5"/>
      <c r="AMD83" s="5"/>
      <c r="AME83" s="5"/>
      <c r="AMF83" s="5"/>
      <c r="AMG83" s="5"/>
    </row>
    <row r="84" spans="1:1021" ht="45">
      <c r="A84" s="147"/>
      <c r="B84" s="2" t="str">
        <f>Synthèse!B99</f>
        <v>11.11</v>
      </c>
      <c r="C84" s="3" t="str">
        <f>Synthèse!C99</f>
        <v>Dans chaque formulaire, le contrôle de saisie est-il accompagné, si nécessaire, de suggestions facilitant la correction des erreurs de saisie ?</v>
      </c>
      <c r="D84" s="2" t="s">
        <v>36</v>
      </c>
      <c r="E84" s="3"/>
      <c r="F84" s="3"/>
      <c r="AMB84" s="5"/>
      <c r="AMC84" s="5"/>
      <c r="AMD84" s="5"/>
      <c r="AME84" s="5"/>
      <c r="AMF84" s="5"/>
      <c r="AMG84" s="5"/>
    </row>
    <row r="85" spans="1:1021" ht="90">
      <c r="A85" s="147"/>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2" t="s">
        <v>36</v>
      </c>
      <c r="E85" s="3"/>
      <c r="F85" s="3"/>
      <c r="AMB85" s="5"/>
      <c r="AMC85" s="5"/>
      <c r="AMD85" s="5"/>
      <c r="AME85" s="5"/>
      <c r="AMF85" s="5"/>
      <c r="AMG85" s="5"/>
    </row>
    <row r="86" spans="1:1021" ht="45">
      <c r="A86" s="147"/>
      <c r="B86" s="2" t="str">
        <f>Synthèse!B101</f>
        <v>11.13</v>
      </c>
      <c r="C86" s="3" t="str">
        <f>Synthèse!C101</f>
        <v>La finalité d’un champ de saisie peut-elle être déduite pour faciliter le remplissage automatique des champs avec les données de l’utilisateur ?</v>
      </c>
      <c r="D86" s="2" t="s">
        <v>36</v>
      </c>
      <c r="E86" s="3"/>
      <c r="F86" s="3"/>
      <c r="AMB86" s="5"/>
      <c r="AMC86" s="5"/>
      <c r="AMD86" s="5"/>
      <c r="AME86" s="5"/>
      <c r="AMF86" s="5"/>
      <c r="AMG86" s="5"/>
    </row>
    <row r="87" spans="1:1021" ht="45">
      <c r="A87" s="147" t="str">
        <f>Synthèse!A103</f>
        <v>Navigation</v>
      </c>
      <c r="B87" s="33" t="str">
        <f>Synthèse!B103</f>
        <v>12.1</v>
      </c>
      <c r="C87" s="32" t="str">
        <f>Synthèse!C103</f>
        <v>Chaque ensemble de pages dispose-t-il de deux systèmes de navigation différents, au moins (hors cas particuliers) ?</v>
      </c>
      <c r="D87" s="33" t="s">
        <v>277</v>
      </c>
      <c r="E87" s="32"/>
      <c r="F87" s="32"/>
      <c r="AMB87" s="5"/>
      <c r="AMC87" s="5"/>
      <c r="AMD87" s="5"/>
      <c r="AME87" s="5"/>
      <c r="AMF87" s="5"/>
      <c r="AMG87" s="5"/>
    </row>
    <row r="88" spans="1:1021" ht="45">
      <c r="A88" s="147"/>
      <c r="B88" s="33" t="str">
        <f>Synthèse!B104</f>
        <v>12.2</v>
      </c>
      <c r="C88" s="32" t="str">
        <f>Synthèse!C104</f>
        <v>Dans chaque ensemble de pages, le menu et les barres de navigation sont-ils toujours à la même place (hors cas particuliers) ?</v>
      </c>
      <c r="D88" s="33" t="s">
        <v>277</v>
      </c>
      <c r="E88" s="32"/>
      <c r="F88" s="32"/>
      <c r="AMB88" s="5"/>
      <c r="AMC88" s="5"/>
      <c r="AMD88" s="5"/>
      <c r="AME88" s="5"/>
      <c r="AMF88" s="5"/>
      <c r="AMG88" s="5"/>
    </row>
    <row r="89" spans="1:1021" ht="15">
      <c r="A89" s="147"/>
      <c r="B89" s="33" t="str">
        <f>Synthèse!B105</f>
        <v>12.3</v>
      </c>
      <c r="C89" s="32" t="str">
        <f>Synthèse!C105</f>
        <v>La page « plan du site » est-elle pertinente ?</v>
      </c>
      <c r="D89" s="33" t="s">
        <v>36</v>
      </c>
      <c r="E89" s="32"/>
      <c r="F89" s="32"/>
      <c r="AMB89" s="5"/>
      <c r="AMC89" s="5"/>
      <c r="AMD89" s="5"/>
      <c r="AME89" s="5"/>
      <c r="AMF89" s="5"/>
      <c r="AMG89" s="5"/>
    </row>
    <row r="90" spans="1:1021" ht="45">
      <c r="A90" s="147"/>
      <c r="B90" s="33" t="str">
        <f>Synthèse!B106</f>
        <v>12.4</v>
      </c>
      <c r="C90" s="32" t="str">
        <f>Synthèse!C106</f>
        <v>Dans chaque ensemble de pages, la page « plan du site » est-elle accessible à partir d’une fonctionnalité identique ?</v>
      </c>
      <c r="D90" s="33" t="s">
        <v>277</v>
      </c>
      <c r="E90" s="32"/>
      <c r="F90" s="32"/>
      <c r="AMB90" s="5"/>
      <c r="AMC90" s="5"/>
      <c r="AMD90" s="5"/>
      <c r="AME90" s="5"/>
      <c r="AMF90" s="5"/>
      <c r="AMG90" s="5"/>
    </row>
    <row r="91" spans="1:1021" ht="45">
      <c r="A91" s="147"/>
      <c r="B91" s="33" t="str">
        <f>Synthèse!B107</f>
        <v>12.5</v>
      </c>
      <c r="C91" s="32" t="str">
        <f>Synthèse!C107</f>
        <v>Dans chaque ensemble de pages, le moteur de recherche est-il atteignable de manière identique ?</v>
      </c>
      <c r="D91" s="33" t="s">
        <v>277</v>
      </c>
      <c r="E91" s="32"/>
      <c r="F91" s="32"/>
      <c r="AMB91" s="5"/>
      <c r="AMC91" s="5"/>
      <c r="AMD91" s="5"/>
      <c r="AME91" s="5"/>
      <c r="AMF91" s="5"/>
      <c r="AMG91" s="5"/>
    </row>
    <row r="92" spans="1:1021" ht="90">
      <c r="A92" s="147"/>
      <c r="B92" s="33" t="str">
        <f>Synthèse!B108</f>
        <v>12.6</v>
      </c>
      <c r="C92" s="32" t="str">
        <f>Synthèse!C108</f>
        <v>Les zones de regroupement de contenus présentes dans plusieurs pages web (zones d’en-tête, de navigation principale, de contenu principal, de pied de page et de moteur de recherche) peuvent-elles être atteintes ou évitées ?</v>
      </c>
      <c r="D92" s="33" t="s">
        <v>325</v>
      </c>
      <c r="E92" s="32" t="s">
        <v>487</v>
      </c>
      <c r="F92" s="32"/>
      <c r="AMB92" s="5"/>
      <c r="AMC92" s="5"/>
      <c r="AMD92" s="5"/>
      <c r="AME92" s="5"/>
      <c r="AMF92" s="5"/>
      <c r="AMG92" s="5"/>
    </row>
    <row r="93" spans="1:1021" ht="90">
      <c r="A93" s="147"/>
      <c r="B93" s="33" t="str">
        <f>Synthèse!B109</f>
        <v>12.7</v>
      </c>
      <c r="C93" s="32" t="str">
        <f>Synthèse!C109</f>
        <v>Dans chaque page web, un lien d’évitement ou d’accès rapide à la zone de contenu principal est-il présent (hors cas particuliers) ?</v>
      </c>
      <c r="D93" s="33" t="s">
        <v>277</v>
      </c>
      <c r="E93" s="32" t="s">
        <v>488</v>
      </c>
      <c r="F93" s="32"/>
      <c r="AMB93" s="5"/>
      <c r="AMC93" s="5"/>
      <c r="AMD93" s="5"/>
      <c r="AME93" s="5"/>
      <c r="AMF93" s="5"/>
      <c r="AMG93" s="5"/>
    </row>
    <row r="94" spans="1:1021" ht="120">
      <c r="A94" s="147"/>
      <c r="B94" s="33" t="str">
        <f>Synthèse!B110</f>
        <v>12.8</v>
      </c>
      <c r="C94" s="32" t="str">
        <f>Synthèse!C110</f>
        <v>Dans chaque page web, l’ordre de tabulation est-il cohérent ?</v>
      </c>
      <c r="D94" s="33" t="s">
        <v>325</v>
      </c>
      <c r="E94" s="62" t="s">
        <v>331</v>
      </c>
      <c r="F94" s="32"/>
      <c r="AMB94" s="5"/>
      <c r="AMC94" s="5"/>
      <c r="AMD94" s="5"/>
      <c r="AME94" s="5"/>
      <c r="AMF94" s="5"/>
      <c r="AMG94" s="5"/>
    </row>
    <row r="95" spans="1:1021" ht="45">
      <c r="A95" s="147"/>
      <c r="B95" s="33" t="str">
        <f>Synthèse!B111</f>
        <v>12.9</v>
      </c>
      <c r="C95" s="32" t="str">
        <f>Synthèse!C111</f>
        <v>Dans chaque page web, la navigation ne doit pas contenir de piège au clavier. Cette règle est-elle respectée ?</v>
      </c>
      <c r="D95" s="33" t="s">
        <v>34</v>
      </c>
      <c r="E95" s="32"/>
      <c r="F95" s="32"/>
      <c r="AMB95" s="5"/>
      <c r="AMC95" s="5"/>
      <c r="AMD95" s="5"/>
      <c r="AME95" s="5"/>
      <c r="AMF95" s="5"/>
      <c r="AMG95" s="5"/>
    </row>
    <row r="96" spans="1:1021" ht="60">
      <c r="A96" s="147"/>
      <c r="B96" s="33" t="str">
        <f>Synthèse!B112</f>
        <v>12.10</v>
      </c>
      <c r="C96" s="32" t="str">
        <f>Synthèse!C112</f>
        <v>Dans chaque page web, les raccourcis clavier n’utilisant qu’une seule touche (lettre minuscule ou majuscule, ponctuation, chiffre ou symbole) sont-ils contrôlables par l’utilisateur ?</v>
      </c>
      <c r="D96" s="33" t="s">
        <v>36</v>
      </c>
      <c r="E96" s="32"/>
      <c r="F96" s="32"/>
      <c r="AMB96" s="5"/>
      <c r="AMC96" s="5"/>
      <c r="AMD96" s="5"/>
      <c r="AME96" s="5"/>
      <c r="AMF96" s="5"/>
      <c r="AMG96" s="5"/>
    </row>
    <row r="97" spans="1:1021" ht="60">
      <c r="A97" s="147"/>
      <c r="B97" s="33" t="str">
        <f>Synthèse!B113</f>
        <v>12.11</v>
      </c>
      <c r="C97" s="32" t="str">
        <f>Synthèse!C113</f>
        <v>Dans chaque page web, les contenus additionnels apparaissant au survol, à la prise de focus ou à l’activation d’un composant d’interface sont-ils si nécessaire atteignables au clavier ?</v>
      </c>
      <c r="D97" s="33" t="s">
        <v>34</v>
      </c>
      <c r="E97" s="32"/>
      <c r="F97" s="32"/>
      <c r="AMB97" s="5"/>
      <c r="AMC97" s="5"/>
      <c r="AMD97" s="5"/>
      <c r="AME97" s="5"/>
      <c r="AMF97" s="5"/>
      <c r="AMG97" s="5"/>
    </row>
    <row r="98" spans="1:1021" ht="45">
      <c r="A98" s="147" t="str">
        <f>Synthèse!A115</f>
        <v>Consultation</v>
      </c>
      <c r="B98" s="2" t="str">
        <f>Synthèse!B115</f>
        <v>13.1</v>
      </c>
      <c r="C98" s="3" t="str">
        <f>Synthèse!C115</f>
        <v>Pour chaque page web, l’utilisateur a-t-il le contrôle de chaque limite de temps modifiant le contenu (hors cas particuliers) ?</v>
      </c>
      <c r="D98" s="2" t="s">
        <v>36</v>
      </c>
      <c r="E98" s="3"/>
      <c r="F98" s="3"/>
      <c r="AMB98" s="5"/>
      <c r="AMC98" s="5"/>
      <c r="AMD98" s="5"/>
      <c r="AME98" s="5"/>
      <c r="AMF98" s="5"/>
      <c r="AMG98" s="5"/>
    </row>
    <row r="99" spans="1:1021" ht="60">
      <c r="A99" s="147"/>
      <c r="B99" s="2" t="str">
        <f>Synthèse!B116</f>
        <v>13.2</v>
      </c>
      <c r="C99" s="3" t="str">
        <f>Synthèse!C116</f>
        <v>Dans chaque page web, l’ouverture d’une nouvelle fenêtre ne doit pas être déclenchée sans action de l’utilisateur. Cette règle est-elle respectée ?</v>
      </c>
      <c r="D99" s="2" t="s">
        <v>36</v>
      </c>
      <c r="E99" s="3"/>
      <c r="F99" s="3"/>
      <c r="AMB99" s="5"/>
      <c r="AMC99" s="5"/>
      <c r="AMD99" s="5"/>
      <c r="AME99" s="5"/>
      <c r="AMF99" s="5"/>
      <c r="AMG99" s="5"/>
    </row>
    <row r="100" spans="1:1021" ht="285">
      <c r="A100" s="147"/>
      <c r="B100" s="2" t="str">
        <f>Synthèse!B117</f>
        <v>13.3</v>
      </c>
      <c r="C100" s="3" t="str">
        <f>Synthèse!C117</f>
        <v>Dans chaque page web, chaque document bureautique en téléchargement possède-t-il, si nécessaire, une version accessible (hors cas particuliers) ?</v>
      </c>
      <c r="D100" s="2" t="s">
        <v>35</v>
      </c>
      <c r="E100" s="3" t="s">
        <v>489</v>
      </c>
      <c r="F100" s="3"/>
      <c r="AMB100" s="5"/>
      <c r="AMC100" s="5"/>
      <c r="AMD100" s="5"/>
      <c r="AME100" s="5"/>
      <c r="AMF100" s="5"/>
      <c r="AMG100" s="5"/>
    </row>
    <row r="101" spans="1:1021" ht="45">
      <c r="A101" s="147"/>
      <c r="B101" s="2" t="str">
        <f>Synthèse!B118</f>
        <v>13.4</v>
      </c>
      <c r="C101" s="3" t="str">
        <f>Synthèse!C118</f>
        <v>Pour chaque document bureautique ayant une version accessible, cette version offre-t-elle la même information ?</v>
      </c>
      <c r="D101" s="2" t="s">
        <v>36</v>
      </c>
      <c r="E101" s="3"/>
      <c r="F101" s="3"/>
      <c r="AMB101" s="5"/>
      <c r="AMC101" s="5"/>
      <c r="AMD101" s="5"/>
      <c r="AME101" s="5"/>
      <c r="AMF101" s="5"/>
      <c r="AMG101" s="5"/>
    </row>
    <row r="102" spans="1:1021" ht="45">
      <c r="A102" s="147"/>
      <c r="B102" s="2" t="str">
        <f>Synthèse!B119</f>
        <v>13.5</v>
      </c>
      <c r="C102" s="3" t="str">
        <f>Synthèse!C119</f>
        <v>Dans chaque page web, chaque contenu cryptique (art ASCII, émoticône, syntaxe cryptique) a-t-il une alternative ?</v>
      </c>
      <c r="D102" s="2" t="s">
        <v>36</v>
      </c>
      <c r="E102" s="3"/>
      <c r="F102" s="3"/>
      <c r="AMB102" s="5"/>
      <c r="AMC102" s="5"/>
      <c r="AMD102" s="5"/>
      <c r="AME102" s="5"/>
      <c r="AMF102" s="5"/>
      <c r="AMG102" s="5"/>
    </row>
    <row r="103" spans="1:1021" ht="60">
      <c r="A103" s="147"/>
      <c r="B103" s="2" t="str">
        <f>Synthèse!B120</f>
        <v>13.6</v>
      </c>
      <c r="C103" s="3" t="str">
        <f>Synthèse!C120</f>
        <v>Dans chaque page web, pour chaque contenu cryptique (art ASCII, émoticône, syntaxe cryptique) ayant une alternative, cette alternative est-elle pertinente ?</v>
      </c>
      <c r="D103" s="2" t="s">
        <v>36</v>
      </c>
      <c r="E103" s="3"/>
      <c r="F103" s="3"/>
      <c r="AMB103" s="5"/>
      <c r="AMC103" s="5"/>
      <c r="AMD103" s="5"/>
      <c r="AME103" s="5"/>
      <c r="AMF103" s="5"/>
      <c r="AMG103" s="5"/>
    </row>
    <row r="104" spans="1:1021" ht="45">
      <c r="A104" s="147"/>
      <c r="B104" s="2" t="str">
        <f>Synthèse!B121</f>
        <v>13.7</v>
      </c>
      <c r="C104" s="3" t="str">
        <f>Synthèse!C121</f>
        <v>Dans chaque page web, les changements brusques de luminosité ou les effets de flash sont-ils correctement utilisés ?</v>
      </c>
      <c r="D104" s="2" t="s">
        <v>36</v>
      </c>
      <c r="E104" s="3"/>
      <c r="F104" s="3"/>
      <c r="AMB104" s="5"/>
      <c r="AMC104" s="5"/>
      <c r="AMD104" s="5"/>
      <c r="AME104" s="5"/>
      <c r="AMF104" s="5"/>
      <c r="AMG104" s="5"/>
    </row>
    <row r="105" spans="1:1021" ht="45">
      <c r="A105" s="147"/>
      <c r="B105" s="2" t="str">
        <f>Synthèse!B122</f>
        <v>13.8</v>
      </c>
      <c r="C105" s="3" t="str">
        <f>Synthèse!C122</f>
        <v>Dans chaque page web, chaque contenu en mouvement ou clignotant est-il contrôlable par l’utilisateur ?</v>
      </c>
      <c r="D105" s="2" t="s">
        <v>34</v>
      </c>
      <c r="E105" s="3"/>
      <c r="F105" s="3"/>
      <c r="AMB105" s="5"/>
      <c r="AMC105" s="5"/>
      <c r="AMD105" s="5"/>
      <c r="AME105" s="5"/>
      <c r="AMF105" s="5"/>
      <c r="AMG105" s="5"/>
    </row>
    <row r="106" spans="1:1021" ht="60">
      <c r="A106" s="147"/>
      <c r="B106" s="2" t="str">
        <f>Synthèse!B123</f>
        <v>13.9</v>
      </c>
      <c r="C106" s="3" t="str">
        <f>Synthèse!C123</f>
        <v>Dans chaque page web, le contenu proposé est-il consultable quelle que soit l’orientation de l’écran (portait ou paysage) (hors cas particuliers) ?</v>
      </c>
      <c r="D106" s="2" t="s">
        <v>34</v>
      </c>
      <c r="E106" s="3"/>
      <c r="F106" s="3"/>
      <c r="AMB106" s="5"/>
      <c r="AMC106" s="5"/>
      <c r="AMD106" s="5"/>
      <c r="AME106" s="5"/>
      <c r="AMF106" s="5"/>
      <c r="AMG106" s="5"/>
    </row>
    <row r="107" spans="1:1021" ht="120">
      <c r="A107" s="147"/>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35</v>
      </c>
      <c r="E107" s="3" t="s">
        <v>328</v>
      </c>
      <c r="F107" s="3"/>
      <c r="AMB107" s="5"/>
      <c r="AMC107" s="5"/>
      <c r="AMD107" s="5"/>
      <c r="AME107" s="5"/>
      <c r="AMF107" s="5"/>
      <c r="AMG107" s="5"/>
    </row>
    <row r="108" spans="1:1021" ht="75">
      <c r="A108" s="147"/>
      <c r="B108" s="2" t="str">
        <f>Synthèse!B125</f>
        <v>13.11</v>
      </c>
      <c r="C108" s="3" t="str">
        <f>Synthèse!C125</f>
        <v>Dans chaque page web, les actions déclenchées au moyen d’un dispositif de pointage sur un point unique de l’écran peuvent-elles faire l’objet d’une annulation (hors cas particuliers) ?</v>
      </c>
      <c r="D108" s="2" t="s">
        <v>34</v>
      </c>
      <c r="E108" s="3"/>
      <c r="F108" s="3"/>
      <c r="AMB108" s="5"/>
      <c r="AMC108" s="5"/>
      <c r="AMD108" s="5"/>
      <c r="AME108" s="5"/>
      <c r="AMF108" s="5"/>
      <c r="AMG108" s="5"/>
    </row>
    <row r="109" spans="1:1021" ht="60">
      <c r="A109" s="147"/>
      <c r="B109" s="2" t="str">
        <f>Synthèse!B126</f>
        <v>13.12</v>
      </c>
      <c r="C109" s="3" t="str">
        <f>Synthèse!C126</f>
        <v>Dans chaque page web, les fonctionnalités qui impliquent un mouvement de l’appareil ou vers l’appareil peuvent-elles être satisfaites de manière alternative (hors cas particuliers) ?</v>
      </c>
      <c r="D109" s="2" t="s">
        <v>36</v>
      </c>
      <c r="E109" s="3"/>
      <c r="F109" s="3"/>
      <c r="AMB109" s="5"/>
      <c r="AMC109" s="5"/>
      <c r="AMD109" s="5"/>
      <c r="AME109" s="5"/>
      <c r="AMF109" s="5"/>
      <c r="AMG109" s="5"/>
    </row>
  </sheetData>
  <autoFilter ref="D3:D109" xr:uid="{DC0D09A6-D460-A54E-8E16-41F87033053E}"/>
  <dataConsolidate/>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4:D109">
    <cfRule type="cellIs" dxfId="75" priority="1" stopIfTrue="1" operator="equal">
      <formula>"C"</formula>
    </cfRule>
    <cfRule type="cellIs" dxfId="74" priority="2" stopIfTrue="1" operator="equal">
      <formula>"NC"</formula>
    </cfRule>
    <cfRule type="cellIs" dxfId="73" priority="55" stopIfTrue="1" operator="equal">
      <formula>"CT"</formula>
    </cfRule>
    <cfRule type="cellIs" dxfId="72" priority="56" stopIfTrue="1" operator="equal">
      <formula>"NCT"</formula>
    </cfRule>
    <cfRule type="cellIs" dxfId="71" priority="57" stopIfTrue="1" operator="equal">
      <formula>"NA"</formula>
    </cfRule>
    <cfRule type="cellIs" dxfId="70" priority="58" stopIfTrue="1" operator="equal">
      <formula>"NT"</formula>
    </cfRule>
  </conditionalFormatting>
  <pageMargins left="0.39370078740157477" right="0.39370078740157477" top="0.78740157480314954" bottom="0.59015748031496063" header="0.39370078740157477" footer="0.39370078740157477"/>
  <pageSetup paperSize="9" scale="74" fitToWidth="0" fitToHeight="0" pageOrder="overThenDown" orientation="portrait" useFirstPageNumber="1" r:id="rId1"/>
  <headerFooter alignWithMargins="0">
    <oddHeader>&amp;LRGAA 3.0 - Relevé pour le site : wwww.site.fr&amp;R&amp;P/&amp;N -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B109"/>
  <sheetViews>
    <sheetView tabSelected="1" zoomScaleNormal="100" workbookViewId="0">
      <pane xSplit="4" ySplit="3" topLeftCell="E4" activePane="bottomRight" state="frozen"/>
      <selection activeCell="E54" sqref="E54"/>
      <selection pane="topRight" activeCell="E54" sqref="E54"/>
      <selection pane="bottomLeft" activeCell="E54" sqref="E54"/>
      <selection pane="bottomRight" activeCell="E54" sqref="E54"/>
    </sheetView>
  </sheetViews>
  <sheetFormatPr baseColWidth="10" defaultColWidth="0" defaultRowHeight="14" zeroHeight="1"/>
  <cols>
    <col min="1" max="1" width="3.85546875" style="1" customWidth="1"/>
    <col min="2" max="2" width="5.42578125" style="10" customWidth="1"/>
    <col min="3" max="3" width="35.85546875" style="8" customWidth="1"/>
    <col min="4" max="4" width="6.42578125" style="10" customWidth="1"/>
    <col min="5" max="5" width="80.85546875" style="8" customWidth="1"/>
    <col min="6" max="6" width="33.85546875" style="8" customWidth="1"/>
    <col min="7" max="1015" width="14.140625" style="8" hidden="1" customWidth="1"/>
    <col min="1016" max="1016" width="14.140625" style="1" hidden="1"/>
    <col min="1017" max="16384" width="10.85546875" style="1" hidden="1"/>
  </cols>
  <sheetData>
    <row r="1" spans="1:1015">
      <c r="A1" s="16" t="str">
        <f>Périmètre!B11</f>
        <v>Contact</v>
      </c>
      <c r="B1" s="16"/>
      <c r="C1" s="17"/>
      <c r="D1" s="23"/>
      <c r="E1" s="16"/>
      <c r="F1" s="1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row>
    <row r="2" spans="1:1015">
      <c r="A2" s="18" t="str">
        <f>Périmètre!C11</f>
        <v>https://www.eau-seine-normandie.fr/nous_contacter</v>
      </c>
      <c r="B2" s="18"/>
      <c r="C2" s="19"/>
      <c r="D2" s="24"/>
      <c r="E2" s="18"/>
      <c r="F2" s="18"/>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row>
    <row r="3" spans="1:1015" ht="15">
      <c r="A3" s="20"/>
      <c r="B3" s="21" t="s">
        <v>244</v>
      </c>
      <c r="C3" s="21" t="s">
        <v>246</v>
      </c>
      <c r="D3" s="21" t="s">
        <v>247</v>
      </c>
      <c r="E3" s="21" t="s">
        <v>245</v>
      </c>
      <c r="F3" s="21" t="s">
        <v>4</v>
      </c>
    </row>
    <row r="4" spans="1:1015" ht="30">
      <c r="A4" s="148" t="str">
        <f>Synthèse!A9</f>
        <v>Images</v>
      </c>
      <c r="B4" s="2" t="str">
        <f>Synthèse!B9</f>
        <v>1.1</v>
      </c>
      <c r="C4" s="3" t="str">
        <f>Synthèse!C9</f>
        <v>Chaque image porteuse d’information a-t-elle une alternative textuelle ?</v>
      </c>
      <c r="D4" s="2" t="s">
        <v>36</v>
      </c>
      <c r="E4" s="3"/>
      <c r="F4" s="3"/>
    </row>
    <row r="5" spans="1:1015" ht="135">
      <c r="A5" s="134"/>
      <c r="B5" s="2" t="str">
        <f>Synthèse!B10</f>
        <v>1.2</v>
      </c>
      <c r="C5" s="3" t="str">
        <f>Synthèse!C10</f>
        <v>Chaque image de décoration est-elle correctement ignorée par les technologies d’assistance ?</v>
      </c>
      <c r="D5" s="2" t="s">
        <v>35</v>
      </c>
      <c r="E5" s="3" t="s">
        <v>333</v>
      </c>
      <c r="F5" s="3" t="s">
        <v>346</v>
      </c>
    </row>
    <row r="6" spans="1:1015" ht="45">
      <c r="A6" s="134"/>
      <c r="B6" s="2" t="str">
        <f>Synthèse!B11</f>
        <v>1.3</v>
      </c>
      <c r="C6" s="3" t="str">
        <f>Synthèse!C11</f>
        <v>Pour chaque image porteuse d'information ayant une alternative textuelle, cette alternative est-elle pertinente (hors cas particuliers) ?</v>
      </c>
      <c r="D6" s="2" t="s">
        <v>36</v>
      </c>
      <c r="E6" s="3"/>
      <c r="F6" s="3"/>
    </row>
    <row r="7" spans="1:1015" ht="60">
      <c r="A7" s="134"/>
      <c r="B7" s="2" t="str">
        <f>Synthèse!B12</f>
        <v>1.4</v>
      </c>
      <c r="C7" s="3" t="str">
        <f>Synthèse!C12</f>
        <v>Pour chaque image utilisée comme CAPTCHA ou comme image-test, ayant une alternative textuelle, cette alternative permet-elle d’identifier la nature et la fonction de l’image ?</v>
      </c>
      <c r="D7" s="2" t="s">
        <v>36</v>
      </c>
      <c r="E7" s="3"/>
      <c r="F7" s="3"/>
    </row>
    <row r="8" spans="1:1015" ht="45">
      <c r="A8" s="134"/>
      <c r="B8" s="2" t="str">
        <f>Synthèse!B13</f>
        <v>1.5</v>
      </c>
      <c r="C8" s="3" t="str">
        <f>Synthèse!C13</f>
        <v>Pour chaque image utilisée comme CAPTCHA, une solution d’accès alternatif au contenu ou à la fonction du CAPTCHA est-elle présente ?</v>
      </c>
      <c r="D8" s="2" t="s">
        <v>36</v>
      </c>
      <c r="E8" s="22"/>
      <c r="F8" s="3"/>
    </row>
    <row r="9" spans="1:1015" ht="30">
      <c r="A9" s="134"/>
      <c r="B9" s="2" t="str">
        <f>Synthèse!B14</f>
        <v>1.6</v>
      </c>
      <c r="C9" s="3" t="str">
        <f>Synthèse!C14</f>
        <v>Chaque image porteuse d’information a-t-elle, si nécessaire, une description détaillée ?</v>
      </c>
      <c r="D9" s="2" t="s">
        <v>36</v>
      </c>
      <c r="E9" s="3"/>
      <c r="F9" s="3"/>
    </row>
    <row r="10" spans="1:1015" ht="45">
      <c r="A10" s="134"/>
      <c r="B10" s="2" t="str">
        <f>Synthèse!B15</f>
        <v>1.7</v>
      </c>
      <c r="C10" s="3" t="str">
        <f>Synthèse!C15</f>
        <v>Pour chaque image porteuse d’information ayant une description détaillée, cette description est-elle pertinente ?</v>
      </c>
      <c r="D10" s="2" t="s">
        <v>36</v>
      </c>
      <c r="E10" s="3"/>
      <c r="F10" s="3"/>
    </row>
    <row r="11" spans="1:1015" ht="75">
      <c r="A11" s="134"/>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36</v>
      </c>
      <c r="E11" s="3"/>
      <c r="F11" s="3"/>
    </row>
    <row r="12" spans="1:1015" ht="30">
      <c r="A12" s="149"/>
      <c r="B12" s="2" t="str">
        <f>Synthèse!B17</f>
        <v>1.9</v>
      </c>
      <c r="C12" s="3" t="str">
        <f>Synthèse!C17</f>
        <v>Chaque légende d’image est-elle, si nécessaire, correctement reliée à l’image correspondante ?</v>
      </c>
      <c r="D12" s="2" t="s">
        <v>36</v>
      </c>
      <c r="E12" s="3"/>
      <c r="F12" s="3"/>
    </row>
    <row r="13" spans="1:1015" ht="17" customHeight="1">
      <c r="A13" s="147" t="str">
        <f>Synthèse!A19</f>
        <v>Cadres</v>
      </c>
      <c r="B13" s="33" t="str">
        <f>Synthèse!B19</f>
        <v>2.1</v>
      </c>
      <c r="C13" s="32" t="str">
        <f>Synthèse!C19</f>
        <v>Chaque cadre a-t-il un titre de cadre ?</v>
      </c>
      <c r="D13" s="33" t="s">
        <v>36</v>
      </c>
      <c r="E13" s="85"/>
      <c r="F13" s="32"/>
    </row>
    <row r="14" spans="1:1015" ht="33.5" customHeight="1">
      <c r="A14" s="147"/>
      <c r="B14" s="33" t="str">
        <f>Synthèse!B20</f>
        <v>2.2</v>
      </c>
      <c r="C14" s="32" t="str">
        <f>Synthèse!C20</f>
        <v>Pour chaque cadre ayant un titre de cadre, ce titre de cadre est-il pertinent ?</v>
      </c>
      <c r="D14" s="33" t="s">
        <v>36</v>
      </c>
      <c r="E14" s="32"/>
      <c r="F14" s="32"/>
    </row>
    <row r="15" spans="1:1015" ht="45">
      <c r="A15" s="147" t="str">
        <f>Synthèse!A22</f>
        <v>Couleurs</v>
      </c>
      <c r="B15" s="2" t="str">
        <f>Synthèse!B22</f>
        <v>3.1</v>
      </c>
      <c r="C15" s="3" t="str">
        <f>Synthèse!C22</f>
        <v>Dans chaque page web, l’information ne doit pas être donnée uniquement par la couleur. Cette règle est-elle respectée ?</v>
      </c>
      <c r="D15" s="2" t="s">
        <v>34</v>
      </c>
      <c r="E15" s="3"/>
      <c r="F15" s="3"/>
    </row>
    <row r="16" spans="1:1015" ht="150">
      <c r="A16" s="147"/>
      <c r="B16" s="2" t="str">
        <f>Synthèse!B23</f>
        <v>3.2</v>
      </c>
      <c r="C16" s="3" t="str">
        <f>Synthèse!C23</f>
        <v>Dans chaque page web, le contraste entre la couleur du texte et la couleur de son arrière-plan est-il suffisamment élevé (hors cas particuliers) ?</v>
      </c>
      <c r="D16" s="2" t="s">
        <v>35</v>
      </c>
      <c r="E16" s="3" t="s">
        <v>496</v>
      </c>
      <c r="F16" s="3" t="s">
        <v>422</v>
      </c>
    </row>
    <row r="17" spans="1:6" ht="75">
      <c r="A17" s="147"/>
      <c r="B17" s="2" t="str">
        <f>Synthèse!B24</f>
        <v>3.3</v>
      </c>
      <c r="C17" s="3" t="str">
        <f>Synthèse!C24</f>
        <v>Dans chaque page web, les couleurs utilisées dans les composants d’interface ou les éléments graphiques porteurs d’informations sont-elles suffisamment contrastées (hors cas particuliers) ?</v>
      </c>
      <c r="D17" s="2" t="s">
        <v>34</v>
      </c>
      <c r="E17" s="87" t="s">
        <v>334</v>
      </c>
      <c r="F17" s="3"/>
    </row>
    <row r="18" spans="1:6" ht="45">
      <c r="A18" s="147" t="str">
        <f>Synthèse!A26</f>
        <v>Multimédia</v>
      </c>
      <c r="B18" s="33" t="str">
        <f>Synthèse!B26</f>
        <v>4.1</v>
      </c>
      <c r="C18" s="32" t="str">
        <f>Synthèse!C26</f>
        <v>Chaque média temporel pré-enregistré a-t-il, si nécessaire, une transcription textuelle ou une audiodescription (hors cas particuliers) ?</v>
      </c>
      <c r="D18" s="33" t="s">
        <v>36</v>
      </c>
      <c r="E18" s="32"/>
      <c r="F18" s="32"/>
    </row>
    <row r="19" spans="1:6" ht="60">
      <c r="A19" s="147"/>
      <c r="B19" s="33" t="str">
        <f>Synthèse!B27</f>
        <v>4.2</v>
      </c>
      <c r="C19" s="32" t="str">
        <f>Synthèse!C27</f>
        <v>Pour chaque média temporel pré-enregistré ayant une transcription textuelle ou une audiodescription synchronisée, celles-ci sont-elles pertinentes (hors cas particuliers) ?</v>
      </c>
      <c r="D19" s="33" t="s">
        <v>36</v>
      </c>
      <c r="E19" s="32"/>
      <c r="F19" s="32"/>
    </row>
    <row r="20" spans="1:6" ht="45">
      <c r="A20" s="147"/>
      <c r="B20" s="33" t="str">
        <f>Synthèse!B28</f>
        <v>4.3</v>
      </c>
      <c r="C20" s="32" t="str">
        <f>Synthèse!C28</f>
        <v>Chaque média temporel synchronisé pré-enregistré a-t-il, si nécessaire, des sous-titres synchronisés (hors cas particuliers) ?</v>
      </c>
      <c r="D20" s="33" t="s">
        <v>36</v>
      </c>
      <c r="E20" s="32"/>
      <c r="F20" s="32"/>
    </row>
    <row r="21" spans="1:6" ht="45">
      <c r="A21" s="147"/>
      <c r="B21" s="33" t="str">
        <f>Synthèse!B29</f>
        <v>4.4</v>
      </c>
      <c r="C21" s="32" t="str">
        <f>Synthèse!C29</f>
        <v>Pour chaque média temporel synchronisé pré-enregistré ayant des sous-titres synchronisés, ces sous-titres sont-ils pertinents ?</v>
      </c>
      <c r="D21" s="33" t="s">
        <v>36</v>
      </c>
      <c r="E21" s="32"/>
      <c r="F21" s="32"/>
    </row>
    <row r="22" spans="1:6" ht="45">
      <c r="A22" s="147"/>
      <c r="B22" s="33" t="str">
        <f>Synthèse!B30</f>
        <v>4.5</v>
      </c>
      <c r="C22" s="32" t="str">
        <f>Synthèse!C30</f>
        <v>Chaque média temporel pré-enregistré a-t-il, si nécessaire, une audiodescription synchronisée (hors cas particuliers) ?</v>
      </c>
      <c r="D22" s="33" t="s">
        <v>36</v>
      </c>
      <c r="E22" s="32"/>
      <c r="F22" s="32"/>
    </row>
    <row r="23" spans="1:6" ht="45">
      <c r="A23" s="147"/>
      <c r="B23" s="33" t="str">
        <f>Synthèse!B31</f>
        <v>4.6</v>
      </c>
      <c r="C23" s="32" t="str">
        <f>Synthèse!C31</f>
        <v>Pour chaque média temporel pré-enregistré ayant une audiodescription synchronisée, celle-ci est-elle pertinente ?</v>
      </c>
      <c r="D23" s="33" t="s">
        <v>36</v>
      </c>
      <c r="E23" s="32"/>
      <c r="F23" s="32"/>
    </row>
    <row r="24" spans="1:6" ht="30">
      <c r="A24" s="147"/>
      <c r="B24" s="33" t="str">
        <f>Synthèse!B32</f>
        <v>4.7</v>
      </c>
      <c r="C24" s="32" t="str">
        <f>Synthèse!C32</f>
        <v>Chaque média temporel est-il clairement identifiable (hors cas particuliers) ?</v>
      </c>
      <c r="D24" s="33" t="s">
        <v>36</v>
      </c>
      <c r="E24" s="32"/>
      <c r="F24" s="32"/>
    </row>
    <row r="25" spans="1:6" ht="30">
      <c r="A25" s="147"/>
      <c r="B25" s="33" t="str">
        <f>Synthèse!B33</f>
        <v>4.8</v>
      </c>
      <c r="C25" s="32" t="str">
        <f>Synthèse!C33</f>
        <v>Chaque média non temporel a-t-il, si nécessaire, une alternative (hors cas particuliers) ?</v>
      </c>
      <c r="D25" s="33" t="s">
        <v>36</v>
      </c>
      <c r="E25" s="32"/>
      <c r="F25" s="32"/>
    </row>
    <row r="26" spans="1:6" ht="30">
      <c r="A26" s="147"/>
      <c r="B26" s="33" t="str">
        <f>Synthèse!B34</f>
        <v>4.9</v>
      </c>
      <c r="C26" s="32" t="str">
        <f>Synthèse!C34</f>
        <v>Pour chaque média non temporel ayant une alternative, cette alternative est-elle pertinente ?</v>
      </c>
      <c r="D26" s="33" t="s">
        <v>36</v>
      </c>
      <c r="E26" s="32"/>
      <c r="F26" s="32"/>
    </row>
    <row r="27" spans="1:6" ht="30">
      <c r="A27" s="147"/>
      <c r="B27" s="33" t="str">
        <f>Synthèse!B35</f>
        <v>4.10</v>
      </c>
      <c r="C27" s="32" t="str">
        <f>Synthèse!C35</f>
        <v>Chaque son déclenché automatiquement est-il contrôlable par l’utilisateur ?</v>
      </c>
      <c r="D27" s="33" t="s">
        <v>36</v>
      </c>
      <c r="E27" s="32"/>
      <c r="F27" s="32"/>
    </row>
    <row r="28" spans="1:6" ht="45">
      <c r="A28" s="147"/>
      <c r="B28" s="33" t="str">
        <f>Synthèse!B36</f>
        <v>4.11</v>
      </c>
      <c r="C28" s="32" t="str">
        <f>Synthèse!C36</f>
        <v>La consultation de chaque média temporel est-elle, si nécessaire, contrôlable par le clavier et tout dispositif de pointage ?</v>
      </c>
      <c r="D28" s="33" t="s">
        <v>36</v>
      </c>
      <c r="E28" s="32"/>
      <c r="F28" s="32"/>
    </row>
    <row r="29" spans="1:6" ht="45">
      <c r="A29" s="147"/>
      <c r="B29" s="33" t="str">
        <f>Synthèse!B37</f>
        <v>4.12</v>
      </c>
      <c r="C29" s="32" t="str">
        <f>Synthèse!C37</f>
        <v>La consultation de chaque média non temporel est-elle contrôlable par le clavier et tout dispositif de pointage ?</v>
      </c>
      <c r="D29" s="33" t="s">
        <v>36</v>
      </c>
      <c r="E29" s="32"/>
      <c r="F29" s="32"/>
    </row>
    <row r="30" spans="1:6" ht="45">
      <c r="A30" s="147"/>
      <c r="B30" s="33" t="str">
        <f>Synthèse!B38</f>
        <v>4.13</v>
      </c>
      <c r="C30" s="32" t="str">
        <f>Synthèse!C38</f>
        <v>Chaque média temporel et non temporel est-il compatible avec les technologies d’assistance (hors cas particuliers) ?</v>
      </c>
      <c r="D30" s="33" t="s">
        <v>36</v>
      </c>
      <c r="E30" s="32"/>
      <c r="F30" s="32"/>
    </row>
    <row r="31" spans="1:6" ht="30">
      <c r="A31" s="147" t="str">
        <f>Synthèse!A40</f>
        <v>Tableaux</v>
      </c>
      <c r="B31" s="2" t="str">
        <f>Synthèse!B40</f>
        <v>5.1</v>
      </c>
      <c r="C31" s="3" t="str">
        <f>Synthèse!C40</f>
        <v>Chaque tableau de données complexe a-t-il un résumé ?</v>
      </c>
      <c r="D31" s="33" t="s">
        <v>36</v>
      </c>
      <c r="E31" s="3"/>
      <c r="F31" s="3"/>
    </row>
    <row r="32" spans="1:6" ht="30">
      <c r="A32" s="147"/>
      <c r="B32" s="2" t="str">
        <f>Synthèse!B41</f>
        <v>5.2</v>
      </c>
      <c r="C32" s="3" t="str">
        <f>Synthèse!C41</f>
        <v>Pour chaque tableau de données complexe ayant un résumé, celui-ci est-il pertinent ?</v>
      </c>
      <c r="D32" s="33" t="s">
        <v>36</v>
      </c>
      <c r="E32" s="3"/>
      <c r="F32" s="3"/>
    </row>
    <row r="33" spans="1:6" ht="45">
      <c r="A33" s="147"/>
      <c r="B33" s="2" t="str">
        <f>Synthèse!B42</f>
        <v>5.3</v>
      </c>
      <c r="C33" s="3" t="str">
        <f>Synthèse!C42</f>
        <v>Pour chaque tableau de mise en forme, le contenu linéarisé reste-t-il compréhensible (hors cas particuliers) ?</v>
      </c>
      <c r="D33" s="33" t="s">
        <v>36</v>
      </c>
      <c r="E33" s="3"/>
      <c r="F33" s="3"/>
    </row>
    <row r="34" spans="1:6" ht="45">
      <c r="A34" s="147"/>
      <c r="B34" s="2" t="str">
        <f>Synthèse!B43</f>
        <v>5.4</v>
      </c>
      <c r="C34" s="3" t="str">
        <f>Synthèse!C43</f>
        <v>Pour chaque tableau de données ayant un titre, le titre est-il correctement associé au tableau de données ?</v>
      </c>
      <c r="D34" s="33" t="s">
        <v>36</v>
      </c>
      <c r="E34" s="3"/>
      <c r="F34" s="3"/>
    </row>
    <row r="35" spans="1:6" ht="30">
      <c r="A35" s="147"/>
      <c r="B35" s="2" t="str">
        <f>Synthèse!B44</f>
        <v>5.5</v>
      </c>
      <c r="C35" s="3" t="str">
        <f>Synthèse!C44</f>
        <v>Pour chaque tableau de données ayant un titre, celui-ci est-il pertinent ?</v>
      </c>
      <c r="D35" s="33" t="s">
        <v>36</v>
      </c>
      <c r="E35" s="3"/>
      <c r="F35" s="3"/>
    </row>
    <row r="36" spans="1:6" ht="45">
      <c r="A36" s="147"/>
      <c r="B36" s="2" t="str">
        <f>Synthèse!B45</f>
        <v>5.6</v>
      </c>
      <c r="C36" s="3" t="str">
        <f>Synthèse!C45</f>
        <v>Pour chaque tableau de données, chaque en-tête de colonnes et chaque en-tête de lignes sont-ils correctement déclarés ?</v>
      </c>
      <c r="D36" s="33" t="s">
        <v>36</v>
      </c>
      <c r="E36" s="3"/>
      <c r="F36" s="3"/>
    </row>
    <row r="37" spans="1:6" ht="60">
      <c r="A37" s="147"/>
      <c r="B37" s="2" t="str">
        <f>Synthèse!B46</f>
        <v>5.7</v>
      </c>
      <c r="C37" s="3" t="str">
        <f>Synthèse!C46</f>
        <v>Pour chaque tableau de données, la technique appropriée permettant d’associer chaque cellule avec ses en-têtes est-elle utilisée (hors cas particuliers) ?</v>
      </c>
      <c r="D37" s="33" t="s">
        <v>36</v>
      </c>
      <c r="E37" s="3"/>
      <c r="F37" s="3"/>
    </row>
    <row r="38" spans="1:6" ht="45">
      <c r="A38" s="147"/>
      <c r="B38" s="2" t="str">
        <f>Synthèse!B47</f>
        <v>5.8</v>
      </c>
      <c r="C38" s="3" t="str">
        <f>Synthèse!C47</f>
        <v>Chaque tableau de mise en forme ne doit pas utiliser d’éléments propres aux tableaux de données. Cette règle est-elle respectée ?</v>
      </c>
      <c r="D38" s="33" t="s">
        <v>36</v>
      </c>
      <c r="E38" s="3"/>
      <c r="F38" s="3"/>
    </row>
    <row r="39" spans="1:6" ht="30">
      <c r="A39" s="147" t="str">
        <f>Synthèse!A49</f>
        <v>Liens</v>
      </c>
      <c r="B39" s="33" t="str">
        <f>Synthèse!B49</f>
        <v>6.1</v>
      </c>
      <c r="C39" s="32" t="str">
        <f>Synthèse!C49</f>
        <v>Chaque lien est-il explicite (hors cas particuliers) ?</v>
      </c>
      <c r="D39" s="33" t="s">
        <v>34</v>
      </c>
      <c r="E39" s="32"/>
      <c r="F39" s="32"/>
    </row>
    <row r="40" spans="1:6" ht="30">
      <c r="A40" s="147"/>
      <c r="B40" s="33" t="str">
        <f>Synthèse!B50</f>
        <v>6.2</v>
      </c>
      <c r="C40" s="32" t="str">
        <f>Synthèse!C50</f>
        <v>Dans chaque page web, chaque lien a-t-il un intitulé ?</v>
      </c>
      <c r="D40" s="33" t="s">
        <v>34</v>
      </c>
      <c r="E40" s="32"/>
      <c r="F40" s="32"/>
    </row>
    <row r="41" spans="1:6" ht="30">
      <c r="A41" s="147" t="str">
        <f>Synthèse!A52</f>
        <v>Scripts</v>
      </c>
      <c r="B41" s="2" t="str">
        <f>Synthèse!B52</f>
        <v>7.1</v>
      </c>
      <c r="C41" s="3" t="str">
        <f>Synthèse!C52</f>
        <v>Chaque script est-il, si nécessaire, compatible avec les technologies d’assistance ?</v>
      </c>
      <c r="D41" s="2" t="s">
        <v>34</v>
      </c>
      <c r="E41" s="3"/>
      <c r="F41" s="3"/>
    </row>
    <row r="42" spans="1:6" ht="30">
      <c r="A42" s="147"/>
      <c r="B42" s="2" t="str">
        <f>Synthèse!B53</f>
        <v>7.2</v>
      </c>
      <c r="C42" s="3" t="str">
        <f>Synthèse!C53</f>
        <v>Pour chaque script ayant une alternative, cette alternative est-elle pertinente ?</v>
      </c>
      <c r="D42" s="2" t="s">
        <v>36</v>
      </c>
      <c r="E42" s="3"/>
      <c r="F42" s="3"/>
    </row>
    <row r="43" spans="1:6" ht="45">
      <c r="A43" s="147"/>
      <c r="B43" s="2" t="str">
        <f>Synthèse!B54</f>
        <v>7.3</v>
      </c>
      <c r="C43" s="3" t="str">
        <f>Synthèse!C54</f>
        <v>Chaque script est-il contrôlable par le clavier et par tout dispositif de pointage (hors cas particuliers) ?</v>
      </c>
      <c r="D43" s="2" t="s">
        <v>34</v>
      </c>
      <c r="E43" s="3"/>
      <c r="F43" s="3"/>
    </row>
    <row r="44" spans="1:6" ht="45">
      <c r="A44" s="147"/>
      <c r="B44" s="2" t="str">
        <f>Synthèse!B55</f>
        <v>7.4</v>
      </c>
      <c r="C44" s="3" t="str">
        <f>Synthèse!C55</f>
        <v>Pour chaque script qui initie un changement de contexte, l’utilisateur est-il averti ou en a-t-il le contrôle ?</v>
      </c>
      <c r="D44" s="2" t="s">
        <v>36</v>
      </c>
      <c r="E44" s="3"/>
      <c r="F44" s="3"/>
    </row>
    <row r="45" spans="1:6" ht="75">
      <c r="A45" s="147"/>
      <c r="B45" s="2" t="str">
        <f>Synthèse!B56</f>
        <v>7.5</v>
      </c>
      <c r="C45" s="3" t="str">
        <f>Synthèse!C56</f>
        <v>Dans chaque page web, les messages de statut sont-ils correctement restitués par les technologies d’assistance ?</v>
      </c>
      <c r="D45" s="2" t="s">
        <v>35</v>
      </c>
      <c r="E45" s="3" t="s">
        <v>335</v>
      </c>
      <c r="F45" s="3"/>
    </row>
    <row r="46" spans="1:6" ht="30" customHeight="1">
      <c r="A46" s="147" t="str">
        <f>Synthèse!A58</f>
        <v>Éléments obligatoires</v>
      </c>
      <c r="B46" s="33" t="str">
        <f>Synthèse!B58</f>
        <v>8.1</v>
      </c>
      <c r="C46" s="32" t="str">
        <f>Synthèse!C58</f>
        <v>Chaque page web est-elle définie par un type de document ?</v>
      </c>
      <c r="D46" s="33" t="s">
        <v>34</v>
      </c>
      <c r="E46" s="32"/>
      <c r="F46" s="32"/>
    </row>
    <row r="47" spans="1:6" ht="30">
      <c r="A47" s="147"/>
      <c r="B47" s="33" t="str">
        <f>Synthèse!B59</f>
        <v>8.2</v>
      </c>
      <c r="C47" s="32" t="str">
        <f>Synthèse!C59</f>
        <v>Pour chaque page web, le code source généré est-il valide selon le type de document spécifié ?</v>
      </c>
      <c r="D47" s="33" t="s">
        <v>36</v>
      </c>
      <c r="E47" s="32"/>
      <c r="F47" s="32"/>
    </row>
    <row r="48" spans="1:6" ht="30">
      <c r="A48" s="147"/>
      <c r="B48" s="33" t="str">
        <f>Synthèse!B60</f>
        <v>8.3</v>
      </c>
      <c r="C48" s="32" t="str">
        <f>Synthèse!C60</f>
        <v>Dans chaque page web, la langue par défaut est-elle présente ?</v>
      </c>
      <c r="D48" s="33" t="s">
        <v>34</v>
      </c>
      <c r="E48" s="32"/>
      <c r="F48" s="32"/>
    </row>
    <row r="49" spans="1:6" ht="30">
      <c r="A49" s="147"/>
      <c r="B49" s="33" t="str">
        <f>Synthèse!B61</f>
        <v>8.4</v>
      </c>
      <c r="C49" s="32" t="str">
        <f>Synthèse!C61</f>
        <v>Pour chaque page web ayant une langue par défaut, le code de langue est-il pertinent ?</v>
      </c>
      <c r="D49" s="33" t="s">
        <v>34</v>
      </c>
      <c r="E49" s="32"/>
      <c r="F49" s="32"/>
    </row>
    <row r="50" spans="1:6" ht="15">
      <c r="A50" s="147"/>
      <c r="B50" s="33" t="str">
        <f>Synthèse!B62</f>
        <v>8.5</v>
      </c>
      <c r="C50" s="32" t="str">
        <f>Synthèse!C62</f>
        <v>Chaque page web a-t-elle un titre de page ?</v>
      </c>
      <c r="D50" s="33" t="s">
        <v>34</v>
      </c>
      <c r="E50" s="32"/>
      <c r="F50" s="32"/>
    </row>
    <row r="51" spans="1:6" ht="30">
      <c r="A51" s="147"/>
      <c r="B51" s="33" t="str">
        <f>Synthèse!B63</f>
        <v>8.6</v>
      </c>
      <c r="C51" s="32" t="str">
        <f>Synthèse!C63</f>
        <v>Pour chaque page web ayant un titre de page, ce titre est-il pertinent ?</v>
      </c>
      <c r="D51" s="33" t="s">
        <v>34</v>
      </c>
      <c r="E51" s="32"/>
      <c r="F51" s="32"/>
    </row>
    <row r="52" spans="1:6" ht="135">
      <c r="A52" s="147"/>
      <c r="B52" s="33" t="str">
        <f>Synthèse!B64</f>
        <v>8.7</v>
      </c>
      <c r="C52" s="32" t="str">
        <f>Synthèse!C64</f>
        <v>Dans chaque page web, chaque changement de langue est-il indiqué dans le code source (hors cas particuliers) ?</v>
      </c>
      <c r="D52" s="33" t="s">
        <v>35</v>
      </c>
      <c r="E52" s="32" t="s">
        <v>337</v>
      </c>
      <c r="F52" s="32" t="s">
        <v>420</v>
      </c>
    </row>
    <row r="53" spans="1:6" ht="45">
      <c r="A53" s="147"/>
      <c r="B53" s="33" t="str">
        <f>Synthèse!B65</f>
        <v>8.8</v>
      </c>
      <c r="C53" s="32" t="str">
        <f>Synthèse!C65</f>
        <v>Dans chaque page web, le code de langue de chaque changement de langue est-il valide et pertinent ?</v>
      </c>
      <c r="D53" s="33" t="s">
        <v>36</v>
      </c>
      <c r="E53" s="32"/>
      <c r="F53" s="32"/>
    </row>
    <row r="54" spans="1:6" ht="60">
      <c r="A54" s="147"/>
      <c r="B54" s="33" t="str">
        <f>Synthèse!B66</f>
        <v>8.9</v>
      </c>
      <c r="C54" s="32" t="str">
        <f>Synthèse!C66</f>
        <v>Dans chaque page web, les balises ne doivent pas être utilisées uniquement à des fins de présentation. Cette règle est-elle respectée ?</v>
      </c>
      <c r="D54" s="33" t="s">
        <v>35</v>
      </c>
      <c r="E54" s="32" t="s">
        <v>338</v>
      </c>
      <c r="F54" s="32"/>
    </row>
    <row r="55" spans="1:6" ht="30">
      <c r="A55" s="147"/>
      <c r="B55" s="33" t="str">
        <f>Synthèse!B67</f>
        <v>8.10</v>
      </c>
      <c r="C55" s="32" t="str">
        <f>Synthèse!C67</f>
        <v>Dans chaque page web, les changements du sens de lecture sont-ils signalés ?</v>
      </c>
      <c r="D55" s="33" t="s">
        <v>36</v>
      </c>
      <c r="E55" s="32"/>
      <c r="F55" s="32"/>
    </row>
    <row r="56" spans="1:6" ht="30">
      <c r="A56" s="147" t="str">
        <f>Synthèse!A69</f>
        <v>Structure</v>
      </c>
      <c r="B56" s="45" t="str">
        <f>Synthèse!B69</f>
        <v>9.1</v>
      </c>
      <c r="C56" s="35" t="str">
        <f>Synthèse!C69</f>
        <v>Dans chaque page web, l’information est-elle structurée par l’utilisation appropriée de titres ?</v>
      </c>
      <c r="D56" s="45" t="s">
        <v>34</v>
      </c>
      <c r="E56" s="35"/>
      <c r="F56" s="35"/>
    </row>
    <row r="57" spans="1:6" ht="45">
      <c r="A57" s="147"/>
      <c r="B57" s="45" t="str">
        <f>Synthèse!B70</f>
        <v>9.2</v>
      </c>
      <c r="C57" s="35" t="str">
        <f>Synthèse!C70</f>
        <v>Dans chaque page web, la structure du document est-elle cohérente (hors cas particuliers) ?</v>
      </c>
      <c r="D57" s="45" t="s">
        <v>34</v>
      </c>
      <c r="E57" s="35"/>
      <c r="F57" s="35"/>
    </row>
    <row r="58" spans="1:6" ht="135">
      <c r="A58" s="147"/>
      <c r="B58" s="45" t="str">
        <f>Synthèse!B71</f>
        <v>9.3</v>
      </c>
      <c r="C58" s="35" t="str">
        <f>Synthèse!C71</f>
        <v>Dans chaque page web, chaque liste est-elle correctement structurée ?</v>
      </c>
      <c r="D58" s="45" t="s">
        <v>34</v>
      </c>
      <c r="E58" s="35" t="s">
        <v>339</v>
      </c>
      <c r="F58" s="35"/>
    </row>
    <row r="59" spans="1:6" ht="30">
      <c r="A59" s="147"/>
      <c r="B59" s="45" t="str">
        <f>Synthèse!B72</f>
        <v>9.4</v>
      </c>
      <c r="C59" s="35" t="str">
        <f>Synthèse!C72</f>
        <v>Dans chaque page web, chaque citation est-elle correctement indiquée ?</v>
      </c>
      <c r="D59" s="45" t="s">
        <v>36</v>
      </c>
      <c r="E59" s="35"/>
      <c r="F59" s="35"/>
    </row>
    <row r="60" spans="1:6" ht="45">
      <c r="A60" s="147" t="str">
        <f>Synthèse!A74</f>
        <v>Présentation</v>
      </c>
      <c r="B60" s="33" t="str">
        <f>Synthèse!B74</f>
        <v>10.1</v>
      </c>
      <c r="C60" s="32" t="str">
        <f>Synthèse!C74</f>
        <v>Dans le site web, des feuilles de styles sont-elles utilisées pour contrôler la présentation de l’information ?</v>
      </c>
      <c r="D60" s="33" t="s">
        <v>34</v>
      </c>
      <c r="E60" s="32"/>
      <c r="F60" s="32"/>
    </row>
    <row r="61" spans="1:6" ht="45">
      <c r="A61" s="147"/>
      <c r="B61" s="33" t="str">
        <f>Synthèse!B75</f>
        <v>10.2</v>
      </c>
      <c r="C61" s="32" t="str">
        <f>Synthèse!C75</f>
        <v>Dans chaque page web, le contenu visible porteur d’information reste-t-il présent lorsque les feuilles de styles sont désactivées ?</v>
      </c>
      <c r="D61" s="33" t="s">
        <v>34</v>
      </c>
      <c r="E61" s="32"/>
      <c r="F61" s="32"/>
    </row>
    <row r="62" spans="1:6" ht="45">
      <c r="A62" s="147"/>
      <c r="B62" s="33" t="str">
        <f>Synthèse!B76</f>
        <v>10.3</v>
      </c>
      <c r="C62" s="32" t="str">
        <f>Synthèse!C76</f>
        <v>Dans chaque page web, l’information reste-t-elle compréhensible lorsque les feuilles de styles sont désactivées ?</v>
      </c>
      <c r="D62" s="33" t="s">
        <v>34</v>
      </c>
      <c r="E62" s="32"/>
      <c r="F62" s="32"/>
    </row>
    <row r="63" spans="1:6" ht="45">
      <c r="A63" s="147"/>
      <c r="B63" s="33" t="str">
        <f>Synthèse!B77</f>
        <v>10.4</v>
      </c>
      <c r="C63" s="32" t="str">
        <f>Synthèse!C77</f>
        <v>Dans chaque page web, le texte reste-t-il lisible lorsque la taille des caractères est augmentée jusqu’à 200%, au moins (hors cas particuliers) ?</v>
      </c>
      <c r="D63" s="33" t="s">
        <v>34</v>
      </c>
      <c r="E63" s="32"/>
      <c r="F63" s="32"/>
    </row>
    <row r="64" spans="1:6" ht="45">
      <c r="A64" s="147"/>
      <c r="B64" s="33" t="str">
        <f>Synthèse!B78</f>
        <v>10.5</v>
      </c>
      <c r="C64" s="32" t="str">
        <f>Synthèse!C78</f>
        <v>Dans chaque page web, les déclarations CSS de couleurs de fond d’élément et de police sont-elles correctement utilisées ?</v>
      </c>
      <c r="D64" s="33" t="s">
        <v>34</v>
      </c>
      <c r="E64" s="32"/>
      <c r="F64" s="32"/>
    </row>
    <row r="65" spans="1:6" ht="60">
      <c r="A65" s="147"/>
      <c r="B65" s="33" t="str">
        <f>Synthèse!B79</f>
        <v>10.6</v>
      </c>
      <c r="C65" s="32" t="str">
        <f>Synthèse!C79</f>
        <v>Dans chaque page web, chaque lien dont la nature n’est pas évidente est-il visible par rapport au texte environnant ?</v>
      </c>
      <c r="D65" s="33" t="s">
        <v>34</v>
      </c>
      <c r="E65" s="32" t="s">
        <v>340</v>
      </c>
      <c r="F65" s="32"/>
    </row>
    <row r="66" spans="1:6" ht="75">
      <c r="A66" s="147"/>
      <c r="B66" s="33" t="str">
        <f>Synthèse!B80</f>
        <v>10.7</v>
      </c>
      <c r="C66" s="32" t="str">
        <f>Synthèse!C80</f>
        <v>Dans chaque page web, pour chaque élément recevant le focus, la prise de focus est-elle visible ?</v>
      </c>
      <c r="D66" s="33" t="s">
        <v>35</v>
      </c>
      <c r="E66" s="91" t="s">
        <v>336</v>
      </c>
      <c r="F66" s="32" t="s">
        <v>421</v>
      </c>
    </row>
    <row r="67" spans="1:6" ht="75">
      <c r="A67" s="147"/>
      <c r="B67" s="33" t="str">
        <f>Synthèse!B81</f>
        <v>10.8</v>
      </c>
      <c r="C67" s="32" t="str">
        <f>Synthèse!C81</f>
        <v>Pour chaque page web, les contenus cachés ont-ils vocation à être ignorés par les technologies d’assistance ?</v>
      </c>
      <c r="D67" s="33" t="s">
        <v>34</v>
      </c>
      <c r="E67" s="88" t="s">
        <v>347</v>
      </c>
      <c r="F67" s="32"/>
    </row>
    <row r="68" spans="1:6" ht="45">
      <c r="A68" s="147"/>
      <c r="B68" s="33" t="str">
        <f>Synthèse!B82</f>
        <v>10.9</v>
      </c>
      <c r="C68" s="32" t="str">
        <f>Synthèse!C82</f>
        <v>Dans chaque page web, l’information ne doit pas être donnée uniquement par la forme, taille ou position. Cette règle est-elle respectée ?</v>
      </c>
      <c r="D68" s="33" t="s">
        <v>34</v>
      </c>
      <c r="E68" s="32"/>
      <c r="F68" s="32"/>
    </row>
    <row r="69" spans="1:6" ht="60">
      <c r="A69" s="147"/>
      <c r="B69" s="33" t="str">
        <f>Synthèse!B83</f>
        <v>10.10</v>
      </c>
      <c r="C69" s="32" t="str">
        <f>Synthèse!C83</f>
        <v>Dans chaque page web, l’information ne doit pas être donnée par la forme, taille ou position uniquement. Cette règle est-elle implémentée de façon pertinente ?</v>
      </c>
      <c r="D69" s="33" t="s">
        <v>34</v>
      </c>
      <c r="E69" s="32"/>
      <c r="F69" s="32"/>
    </row>
    <row r="70" spans="1:6" ht="105">
      <c r="A70" s="147"/>
      <c r="B70" s="33" t="str">
        <f>Synthèse!B84</f>
        <v>10.11</v>
      </c>
      <c r="C70" s="32"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33" t="s">
        <v>34</v>
      </c>
      <c r="E70" s="32"/>
      <c r="F70" s="32"/>
    </row>
    <row r="71" spans="1:6" ht="60">
      <c r="A71" s="147"/>
      <c r="B71" s="33" t="str">
        <f>Synthèse!B85</f>
        <v>10.12</v>
      </c>
      <c r="C71" s="32" t="str">
        <f>Synthèse!C85</f>
        <v>Dans chaque page web, les propriétés d’espacement du texte peuvent-elles être redéfinies par l’utilisateur sans perte de contenu ou de fonctionnalité (hors cas particuliers) ?</v>
      </c>
      <c r="D71" s="33" t="s">
        <v>34</v>
      </c>
      <c r="E71" s="32"/>
      <c r="F71" s="32"/>
    </row>
    <row r="72" spans="1:6" ht="75">
      <c r="A72" s="147"/>
      <c r="B72" s="33" t="str">
        <f>Synthèse!B86</f>
        <v>10.13</v>
      </c>
      <c r="C72" s="32" t="str">
        <f>Synthèse!C86</f>
        <v>Dans chaque page web, les contenus additionnels apparaissant à la prise de focus ou au survol d’un composant d’interface sont-ils contrôlables par l’utilisateur (hors cas particuliers) ?</v>
      </c>
      <c r="D72" s="33" t="s">
        <v>36</v>
      </c>
      <c r="E72" s="32"/>
      <c r="F72" s="32"/>
    </row>
    <row r="73" spans="1:6" ht="60">
      <c r="A73" s="147"/>
      <c r="B73" s="33" t="str">
        <f>Synthèse!B87</f>
        <v>10.14</v>
      </c>
      <c r="C73" s="32" t="str">
        <f>Synthèse!C87</f>
        <v>Dans chaque page web, les contenus additionnels apparaissant via les styles CSS uniquement peuvent-ils être rendus visibles au clavier et par tout dispositif de pointage ?</v>
      </c>
      <c r="D73" s="33" t="s">
        <v>36</v>
      </c>
      <c r="E73" s="32"/>
      <c r="F73" s="32"/>
    </row>
    <row r="74" spans="1:6" ht="75">
      <c r="A74" s="147" t="str">
        <f>Synthèse!A89</f>
        <v>Formulaires</v>
      </c>
      <c r="B74" s="2" t="str">
        <f>Synthèse!B89</f>
        <v>11.1</v>
      </c>
      <c r="C74" s="3" t="str">
        <f>Synthèse!C89</f>
        <v>Chaque champ de formulaire a-t-il une étiquette ?</v>
      </c>
      <c r="D74" s="2" t="s">
        <v>35</v>
      </c>
      <c r="E74" s="3" t="s">
        <v>341</v>
      </c>
      <c r="F74" s="3"/>
    </row>
    <row r="75" spans="1:6" ht="45">
      <c r="A75" s="147"/>
      <c r="B75" s="2" t="str">
        <f>Synthèse!B90</f>
        <v>11.2</v>
      </c>
      <c r="C75" s="3" t="str">
        <f>Synthèse!C90</f>
        <v>Chaque étiquette associée à un champ de formulaire est-elle pertinente (hors cas particuliers) ?</v>
      </c>
      <c r="D75" s="2" t="s">
        <v>34</v>
      </c>
      <c r="E75" s="3"/>
      <c r="F75" s="3"/>
    </row>
    <row r="76" spans="1:6" ht="75">
      <c r="A76" s="147"/>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36</v>
      </c>
      <c r="E76" s="3"/>
      <c r="F76" s="3"/>
    </row>
    <row r="77" spans="1:6" ht="45">
      <c r="A77" s="147"/>
      <c r="B77" s="2" t="str">
        <f>Synthèse!B92</f>
        <v>11.4</v>
      </c>
      <c r="C77" s="3" t="str">
        <f>Synthèse!C92</f>
        <v>Dans chaque formulaire, chaque étiquette de champ et son champ associé sont-ils accolés (hors cas particuliers) ?</v>
      </c>
      <c r="D77" s="2" t="s">
        <v>34</v>
      </c>
      <c r="E77" s="3"/>
      <c r="F77" s="3"/>
    </row>
    <row r="78" spans="1:6" ht="30">
      <c r="A78" s="147"/>
      <c r="B78" s="2" t="str">
        <f>Synthèse!B93</f>
        <v>11.5</v>
      </c>
      <c r="C78" s="3" t="str">
        <f>Synthèse!C93</f>
        <v>Dans chaque formulaire, les champs de même nature sont-ils regroupés, si nécessaire ?</v>
      </c>
      <c r="D78" s="2" t="s">
        <v>34</v>
      </c>
      <c r="E78" s="3"/>
      <c r="F78" s="3"/>
    </row>
    <row r="79" spans="1:6" ht="30">
      <c r="A79" s="147"/>
      <c r="B79" s="2" t="str">
        <f>Synthèse!B94</f>
        <v>11.6</v>
      </c>
      <c r="C79" s="3" t="str">
        <f>Synthèse!C94</f>
        <v>Dans chaque formulaire, chaque regroupement de champs de formulaire a-t-il une légende ?</v>
      </c>
      <c r="D79" s="2" t="s">
        <v>34</v>
      </c>
      <c r="E79" s="3"/>
      <c r="F79" s="3"/>
    </row>
    <row r="80" spans="1:6" ht="120">
      <c r="A80" s="147"/>
      <c r="B80" s="2" t="str">
        <f>Synthèse!B95</f>
        <v>11.7</v>
      </c>
      <c r="C80" s="3" t="str">
        <f>Synthèse!C95</f>
        <v>Dans chaque formulaire, chaque légende associée à un regroupement de champs de même nature est-elle pertinente ?</v>
      </c>
      <c r="D80" s="2" t="s">
        <v>35</v>
      </c>
      <c r="E80" s="3" t="s">
        <v>342</v>
      </c>
      <c r="F80" s="3"/>
    </row>
    <row r="81" spans="1:6" ht="45">
      <c r="A81" s="147"/>
      <c r="B81" s="2" t="str">
        <f>Synthèse!B96</f>
        <v>11.8</v>
      </c>
      <c r="C81" s="3" t="str">
        <f>Synthèse!C96</f>
        <v>Dans chaque formulaire, les items de même nature d’une liste de choix sont-ils regroupées de manière pertinente ?</v>
      </c>
      <c r="D81" s="2" t="s">
        <v>36</v>
      </c>
      <c r="E81" s="3"/>
      <c r="F81" s="3"/>
    </row>
    <row r="82" spans="1:6" ht="30">
      <c r="A82" s="147"/>
      <c r="B82" s="2" t="str">
        <f>Synthèse!B97</f>
        <v>11.9</v>
      </c>
      <c r="C82" s="3" t="str">
        <f>Synthèse!C97</f>
        <v>Dans chaque formulaire, l’intitulé de chaque bouton est-il pertinent (hors cas particuliers) ?</v>
      </c>
      <c r="D82" s="2" t="s">
        <v>34</v>
      </c>
      <c r="E82" s="3"/>
      <c r="F82" s="3"/>
    </row>
    <row r="83" spans="1:6" ht="409.6">
      <c r="A83" s="147"/>
      <c r="B83" s="2" t="str">
        <f>Synthèse!B98</f>
        <v>11.10</v>
      </c>
      <c r="C83" s="3" t="str">
        <f>Synthèse!C98</f>
        <v>Dans chaque formulaire, le contrôle de saisie est-il utilisé de manière pertinente (hors cas particuliers) ?</v>
      </c>
      <c r="D83" s="2" t="s">
        <v>35</v>
      </c>
      <c r="E83" s="3" t="s">
        <v>343</v>
      </c>
      <c r="F83" s="3" t="s">
        <v>497</v>
      </c>
    </row>
    <row r="84" spans="1:6" ht="255">
      <c r="A84" s="147"/>
      <c r="B84" s="2" t="str">
        <f>Synthèse!B99</f>
        <v>11.11</v>
      </c>
      <c r="C84" s="3" t="str">
        <f>Synthèse!C99</f>
        <v>Dans chaque formulaire, le contrôle de saisie est-il accompagné, si nécessaire, de suggestions facilitant la correction des erreurs de saisie ?</v>
      </c>
      <c r="D84" s="2" t="s">
        <v>35</v>
      </c>
      <c r="E84" s="3" t="s">
        <v>344</v>
      </c>
      <c r="F84" s="3" t="s">
        <v>498</v>
      </c>
    </row>
    <row r="85" spans="1:6" ht="90">
      <c r="A85" s="147"/>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2" t="s">
        <v>36</v>
      </c>
      <c r="E85" s="3"/>
      <c r="F85" s="3"/>
    </row>
    <row r="86" spans="1:6" ht="60">
      <c r="A86" s="147"/>
      <c r="B86" s="2" t="str">
        <f>Synthèse!B101</f>
        <v>11.13</v>
      </c>
      <c r="C86" s="3" t="str">
        <f>Synthèse!C101</f>
        <v>La finalité d’un champ de saisie peut-elle être déduite pour faciliter le remplissage automatique des champs avec les données de l’utilisateur ?</v>
      </c>
      <c r="D86" s="2" t="s">
        <v>35</v>
      </c>
      <c r="E86" s="86" t="s">
        <v>345</v>
      </c>
      <c r="F86" s="3"/>
    </row>
    <row r="87" spans="1:6" ht="45">
      <c r="A87" s="147" t="str">
        <f>Synthèse!A103</f>
        <v>Navigation</v>
      </c>
      <c r="B87" s="33" t="str">
        <f>Synthèse!B103</f>
        <v>12.1</v>
      </c>
      <c r="C87" s="32" t="str">
        <f>Synthèse!C103</f>
        <v>Chaque ensemble de pages dispose-t-il de deux systèmes de navigation différents, au moins (hors cas particuliers) ?</v>
      </c>
      <c r="D87" s="33" t="s">
        <v>34</v>
      </c>
      <c r="E87" s="32"/>
      <c r="F87" s="32"/>
    </row>
    <row r="88" spans="1:6" ht="45">
      <c r="A88" s="147"/>
      <c r="B88" s="33" t="str">
        <f>Synthèse!B104</f>
        <v>12.2</v>
      </c>
      <c r="C88" s="32" t="str">
        <f>Synthèse!C104</f>
        <v>Dans chaque ensemble de pages, le menu et les barres de navigation sont-ils toujours à la même place (hors cas particuliers) ?</v>
      </c>
      <c r="D88" s="33" t="s">
        <v>34</v>
      </c>
      <c r="E88" s="32"/>
      <c r="F88" s="32"/>
    </row>
    <row r="89" spans="1:6" ht="15">
      <c r="A89" s="147"/>
      <c r="B89" s="33" t="str">
        <f>Synthèse!B105</f>
        <v>12.3</v>
      </c>
      <c r="C89" s="32" t="str">
        <f>Synthèse!C105</f>
        <v>La page « plan du site » est-elle pertinente ?</v>
      </c>
      <c r="D89" s="33" t="s">
        <v>36</v>
      </c>
      <c r="E89" s="32"/>
      <c r="F89" s="32"/>
    </row>
    <row r="90" spans="1:6" ht="45">
      <c r="A90" s="147"/>
      <c r="B90" s="33" t="str">
        <f>Synthèse!B106</f>
        <v>12.4</v>
      </c>
      <c r="C90" s="32" t="str">
        <f>Synthèse!C106</f>
        <v>Dans chaque ensemble de pages, la page « plan du site » est-elle accessible à partir d’une fonctionnalité identique ?</v>
      </c>
      <c r="D90" s="33" t="s">
        <v>34</v>
      </c>
      <c r="E90" s="32"/>
      <c r="F90" s="32"/>
    </row>
    <row r="91" spans="1:6" ht="45">
      <c r="A91" s="147"/>
      <c r="B91" s="33" t="str">
        <f>Synthèse!B107</f>
        <v>12.5</v>
      </c>
      <c r="C91" s="32" t="str">
        <f>Synthèse!C107</f>
        <v>Dans chaque ensemble de pages, le moteur de recherche est-il atteignable de manière identique ?</v>
      </c>
      <c r="D91" s="33" t="s">
        <v>34</v>
      </c>
      <c r="E91" s="32"/>
      <c r="F91" s="32"/>
    </row>
    <row r="92" spans="1:6" ht="90">
      <c r="A92" s="147"/>
      <c r="B92" s="33" t="str">
        <f>Synthèse!B108</f>
        <v>12.6</v>
      </c>
      <c r="C92" s="32" t="str">
        <f>Synthèse!C108</f>
        <v>Les zones de regroupement de contenus présentes dans plusieurs pages web (zones d’en-tête, de navigation principale, de contenu principal, de pied de page et de moteur de recherche) peuvent-elles être atteintes ou évitées ?</v>
      </c>
      <c r="D92" s="33" t="s">
        <v>35</v>
      </c>
      <c r="E92" s="32"/>
      <c r="F92" s="32" t="s">
        <v>499</v>
      </c>
    </row>
    <row r="93" spans="1:6" ht="45">
      <c r="A93" s="147"/>
      <c r="B93" s="33" t="str">
        <f>Synthèse!B109</f>
        <v>12.7</v>
      </c>
      <c r="C93" s="32" t="str">
        <f>Synthèse!C109</f>
        <v>Dans chaque page web, un lien d’évitement ou d’accès rapide à la zone de contenu principal est-il présent (hors cas particuliers) ?</v>
      </c>
      <c r="D93" s="33" t="s">
        <v>36</v>
      </c>
      <c r="E93" s="32"/>
      <c r="F93" s="32"/>
    </row>
    <row r="94" spans="1:6" ht="30">
      <c r="A94" s="147"/>
      <c r="B94" s="33" t="str">
        <f>Synthèse!B110</f>
        <v>12.8</v>
      </c>
      <c r="C94" s="32" t="str">
        <f>Synthèse!C110</f>
        <v>Dans chaque page web, l’ordre de tabulation est-il cohérent ?</v>
      </c>
      <c r="D94" s="33" t="s">
        <v>34</v>
      </c>
      <c r="E94" s="32"/>
      <c r="F94" s="32"/>
    </row>
    <row r="95" spans="1:6" ht="45">
      <c r="A95" s="147"/>
      <c r="B95" s="33" t="str">
        <f>Synthèse!B111</f>
        <v>12.9</v>
      </c>
      <c r="C95" s="32" t="str">
        <f>Synthèse!C111</f>
        <v>Dans chaque page web, la navigation ne doit pas contenir de piège au clavier. Cette règle est-elle respectée ?</v>
      </c>
      <c r="D95" s="33" t="s">
        <v>34</v>
      </c>
      <c r="E95" s="32"/>
      <c r="F95" s="32"/>
    </row>
    <row r="96" spans="1:6" ht="60">
      <c r="A96" s="147"/>
      <c r="B96" s="33" t="str">
        <f>Synthèse!B112</f>
        <v>12.10</v>
      </c>
      <c r="C96" s="32" t="str">
        <f>Synthèse!C112</f>
        <v>Dans chaque page web, les raccourcis clavier n’utilisant qu’une seule touche (lettre minuscule ou majuscule, ponctuation, chiffre ou symbole) sont-ils contrôlables par l’utilisateur ?</v>
      </c>
      <c r="D96" s="33" t="s">
        <v>36</v>
      </c>
      <c r="E96" s="32"/>
      <c r="F96" s="32"/>
    </row>
    <row r="97" spans="1:6" ht="60">
      <c r="A97" s="147"/>
      <c r="B97" s="33" t="str">
        <f>Synthèse!B113</f>
        <v>12.11</v>
      </c>
      <c r="C97" s="32" t="str">
        <f>Synthèse!C113</f>
        <v>Dans chaque page web, les contenus additionnels apparaissant au survol, à la prise de focus ou à l’activation d’un composant d’interface sont-ils si nécessaire atteignables au clavier ?</v>
      </c>
      <c r="D97" s="33" t="s">
        <v>34</v>
      </c>
      <c r="E97" s="32"/>
      <c r="F97" s="32"/>
    </row>
    <row r="98" spans="1:6" ht="45">
      <c r="A98" s="147" t="str">
        <f>Synthèse!A115</f>
        <v>Consultation</v>
      </c>
      <c r="B98" s="2" t="str">
        <f>Synthèse!B115</f>
        <v>13.1</v>
      </c>
      <c r="C98" s="3" t="str">
        <f>Synthèse!C115</f>
        <v>Pour chaque page web, l’utilisateur a-t-il le contrôle de chaque limite de temps modifiant le contenu (hors cas particuliers) ?</v>
      </c>
      <c r="D98" s="2" t="s">
        <v>36</v>
      </c>
      <c r="E98" s="3"/>
      <c r="F98" s="3"/>
    </row>
    <row r="99" spans="1:6" ht="60">
      <c r="A99" s="147"/>
      <c r="B99" s="2" t="str">
        <f>Synthèse!B116</f>
        <v>13.2</v>
      </c>
      <c r="C99" s="3" t="str">
        <f>Synthèse!C116</f>
        <v>Dans chaque page web, l’ouverture d’une nouvelle fenêtre ne doit pas être déclenchée sans action de l’utilisateur. Cette règle est-elle respectée ?</v>
      </c>
      <c r="D99" s="2" t="s">
        <v>34</v>
      </c>
      <c r="E99" s="3"/>
      <c r="F99" s="3"/>
    </row>
    <row r="100" spans="1:6" ht="60">
      <c r="A100" s="147"/>
      <c r="B100" s="2" t="str">
        <f>Synthèse!B117</f>
        <v>13.3</v>
      </c>
      <c r="C100" s="3" t="str">
        <f>Synthèse!C117</f>
        <v>Dans chaque page web, chaque document bureautique en téléchargement possède-t-il, si nécessaire, une version accessible (hors cas particuliers) ?</v>
      </c>
      <c r="D100" s="2" t="s">
        <v>36</v>
      </c>
      <c r="E100" s="3"/>
      <c r="F100" s="3"/>
    </row>
    <row r="101" spans="1:6" ht="45">
      <c r="A101" s="147"/>
      <c r="B101" s="2" t="str">
        <f>Synthèse!B118</f>
        <v>13.4</v>
      </c>
      <c r="C101" s="3" t="str">
        <f>Synthèse!C118</f>
        <v>Pour chaque document bureautique ayant une version accessible, cette version offre-t-elle la même information ?</v>
      </c>
      <c r="D101" s="2" t="s">
        <v>36</v>
      </c>
      <c r="E101" s="3"/>
      <c r="F101" s="3"/>
    </row>
    <row r="102" spans="1:6" ht="45">
      <c r="A102" s="147"/>
      <c r="B102" s="2" t="str">
        <f>Synthèse!B119</f>
        <v>13.5</v>
      </c>
      <c r="C102" s="3" t="str">
        <f>Synthèse!C119</f>
        <v>Dans chaque page web, chaque contenu cryptique (art ASCII, émoticône, syntaxe cryptique) a-t-il une alternative ?</v>
      </c>
      <c r="D102" s="2" t="s">
        <v>36</v>
      </c>
      <c r="E102" s="3"/>
      <c r="F102" s="3"/>
    </row>
    <row r="103" spans="1:6" ht="60">
      <c r="A103" s="147"/>
      <c r="B103" s="2" t="str">
        <f>Synthèse!B120</f>
        <v>13.6</v>
      </c>
      <c r="C103" s="3" t="str">
        <f>Synthèse!C120</f>
        <v>Dans chaque page web, pour chaque contenu cryptique (art ASCII, émoticône, syntaxe cryptique) ayant une alternative, cette alternative est-elle pertinente ?</v>
      </c>
      <c r="D103" s="2" t="s">
        <v>36</v>
      </c>
      <c r="E103" s="3"/>
      <c r="F103" s="3"/>
    </row>
    <row r="104" spans="1:6" ht="45">
      <c r="A104" s="147"/>
      <c r="B104" s="2" t="str">
        <f>Synthèse!B121</f>
        <v>13.7</v>
      </c>
      <c r="C104" s="3" t="str">
        <f>Synthèse!C121</f>
        <v>Dans chaque page web, les changements brusques de luminosité ou les effets de flash sont-ils correctement utilisés ?</v>
      </c>
      <c r="D104" s="2" t="s">
        <v>36</v>
      </c>
      <c r="E104" s="3"/>
      <c r="F104" s="3"/>
    </row>
    <row r="105" spans="1:6" ht="45">
      <c r="A105" s="147"/>
      <c r="B105" s="2" t="str">
        <f>Synthèse!B122</f>
        <v>13.8</v>
      </c>
      <c r="C105" s="3" t="str">
        <f>Synthèse!C122</f>
        <v>Dans chaque page web, chaque contenu en mouvement ou clignotant est-il contrôlable par l’utilisateur ?</v>
      </c>
      <c r="D105" s="2" t="s">
        <v>36</v>
      </c>
      <c r="E105" s="3"/>
      <c r="F105" s="3"/>
    </row>
    <row r="106" spans="1:6" ht="60">
      <c r="A106" s="147"/>
      <c r="B106" s="2" t="str">
        <f>Synthèse!B123</f>
        <v>13.9</v>
      </c>
      <c r="C106" s="3" t="str">
        <f>Synthèse!C123</f>
        <v>Dans chaque page web, le contenu proposé est-il consultable quelle que soit l’orientation de l’écran (portait ou paysage) (hors cas particuliers) ?</v>
      </c>
      <c r="D106" s="2" t="s">
        <v>34</v>
      </c>
      <c r="E106" s="3"/>
      <c r="F106" s="3"/>
    </row>
    <row r="107" spans="1:6" ht="75">
      <c r="A107" s="147"/>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36</v>
      </c>
      <c r="E107" s="3"/>
      <c r="F107" s="3"/>
    </row>
    <row r="108" spans="1:6" ht="75">
      <c r="A108" s="147"/>
      <c r="B108" s="2" t="str">
        <f>Synthèse!B125</f>
        <v>13.11</v>
      </c>
      <c r="C108" s="3" t="str">
        <f>Synthèse!C125</f>
        <v>Dans chaque page web, les actions déclenchées au moyen d’un dispositif de pointage sur un point unique de l’écran peuvent-elles faire l’objet d’une annulation (hors cas particuliers) ?</v>
      </c>
      <c r="D108" s="2" t="s">
        <v>34</v>
      </c>
      <c r="E108" s="3"/>
      <c r="F108" s="3"/>
    </row>
    <row r="109" spans="1:6" ht="60">
      <c r="A109" s="147"/>
      <c r="B109" s="2" t="str">
        <f>Synthèse!B126</f>
        <v>13.12</v>
      </c>
      <c r="C109" s="3" t="str">
        <f>Synthèse!C126</f>
        <v>Dans chaque page web, les fonctionnalités qui impliquent un mouvement de l’appareil ou vers l’appareil peuvent-elles être satisfaites de manière alternative (hors cas particuliers) ?</v>
      </c>
      <c r="D109" s="2" t="s">
        <v>36</v>
      </c>
      <c r="E109" s="3"/>
      <c r="F109" s="3"/>
    </row>
  </sheetData>
  <autoFilter ref="D3:D109" xr:uid="{9878D65A-33CA-C74E-8F67-EA3090B599A1}"/>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4:D109">
    <cfRule type="cellIs" dxfId="69" priority="1" stopIfTrue="1" operator="equal">
      <formula>"NCT"</formula>
    </cfRule>
    <cfRule type="cellIs" dxfId="68" priority="2" stopIfTrue="1" operator="equal">
      <formula>"C"</formula>
    </cfRule>
    <cfRule type="cellIs" dxfId="67" priority="3" stopIfTrue="1" operator="equal">
      <formula>"NC"</formula>
    </cfRule>
    <cfRule type="cellIs" dxfId="66" priority="4" stopIfTrue="1" operator="equal">
      <formula>"NA"</formula>
    </cfRule>
    <cfRule type="cellIs" dxfId="65" priority="5" stopIfTrue="1" operator="equal">
      <formula>"NT"</formula>
    </cfRule>
  </conditionalFormatting>
  <dataValidations count="1">
    <dataValidation type="list" showErrorMessage="1" sqref="D4:D109" xr:uid="{618C8E8B-35D4-C34D-A36D-F13AC2F24D68}">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B109"/>
  <sheetViews>
    <sheetView tabSelected="1" zoomScaleNormal="100" workbookViewId="0">
      <pane xSplit="4" ySplit="3" topLeftCell="E4" activePane="bottomRight" state="frozen"/>
      <selection activeCell="E54" sqref="E54"/>
      <selection pane="topRight" activeCell="E54" sqref="E54"/>
      <selection pane="bottomLeft" activeCell="E54" sqref="E54"/>
      <selection pane="bottomRight" activeCell="E54" sqref="E54"/>
    </sheetView>
  </sheetViews>
  <sheetFormatPr baseColWidth="10" defaultColWidth="0" defaultRowHeight="14" zeroHeight="1"/>
  <cols>
    <col min="1" max="1" width="3.85546875" style="1" customWidth="1"/>
    <col min="2" max="2" width="5.42578125" style="10" customWidth="1"/>
    <col min="3" max="3" width="35.85546875" style="8" customWidth="1"/>
    <col min="4" max="4" width="6.42578125" style="10" customWidth="1"/>
    <col min="5" max="5" width="80.85546875" style="8" customWidth="1"/>
    <col min="6" max="6" width="33.85546875" style="8" customWidth="1"/>
    <col min="7" max="1015" width="14.140625" style="8" hidden="1" customWidth="1"/>
    <col min="1016" max="1016" width="14.140625" style="1" hidden="1"/>
    <col min="1017" max="16384" width="10.85546875" style="1" hidden="1"/>
  </cols>
  <sheetData>
    <row r="1" spans="1:1015">
      <c r="A1" s="16" t="str">
        <f>Périmètre!B12</f>
        <v>Résultats d’une recherche</v>
      </c>
      <c r="B1" s="16"/>
      <c r="C1" s="17"/>
      <c r="D1" s="23"/>
      <c r="E1" s="16"/>
      <c r="F1" s="1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row>
    <row r="2" spans="1:1015">
      <c r="A2" s="18" t="str">
        <f>Périmètre!C12</f>
        <v>https://www.eau-seine-normandie.fr/search/page_de_recherche?keys=aides</v>
      </c>
      <c r="B2" s="18"/>
      <c r="C2" s="19"/>
      <c r="D2" s="24"/>
      <c r="E2" s="18"/>
      <c r="F2" s="18"/>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row>
    <row r="3" spans="1:1015" ht="15">
      <c r="A3" s="20"/>
      <c r="B3" s="21" t="s">
        <v>244</v>
      </c>
      <c r="C3" s="21" t="s">
        <v>246</v>
      </c>
      <c r="D3" s="21" t="s">
        <v>247</v>
      </c>
      <c r="E3" s="21" t="s">
        <v>245</v>
      </c>
      <c r="F3" s="21" t="s">
        <v>4</v>
      </c>
    </row>
    <row r="4" spans="1:1015" ht="30">
      <c r="A4" s="148" t="str">
        <f>Synthèse!A9</f>
        <v>Images</v>
      </c>
      <c r="B4" s="2" t="str">
        <f>Synthèse!B9</f>
        <v>1.1</v>
      </c>
      <c r="C4" s="3" t="str">
        <f>Synthèse!C9</f>
        <v>Chaque image porteuse d’information a-t-elle une alternative textuelle ?</v>
      </c>
      <c r="D4" s="2" t="s">
        <v>36</v>
      </c>
      <c r="E4" s="3"/>
      <c r="F4" s="3"/>
    </row>
    <row r="5" spans="1:1015" ht="45">
      <c r="A5" s="134"/>
      <c r="B5" s="2" t="str">
        <f>Synthèse!B10</f>
        <v>1.2</v>
      </c>
      <c r="C5" s="3" t="str">
        <f>Synthèse!C10</f>
        <v>Chaque image de décoration est-elle correctement ignorée par les technologies d’assistance ?</v>
      </c>
      <c r="D5" s="2" t="s">
        <v>35</v>
      </c>
      <c r="E5" s="3" t="s">
        <v>348</v>
      </c>
      <c r="F5" s="3"/>
    </row>
    <row r="6" spans="1:1015" ht="45">
      <c r="A6" s="134"/>
      <c r="B6" s="2" t="str">
        <f>Synthèse!B11</f>
        <v>1.3</v>
      </c>
      <c r="C6" s="3" t="str">
        <f>Synthèse!C11</f>
        <v>Pour chaque image porteuse d'information ayant une alternative textuelle, cette alternative est-elle pertinente (hors cas particuliers) ?</v>
      </c>
      <c r="D6" s="2" t="s">
        <v>36</v>
      </c>
      <c r="E6" s="3"/>
      <c r="F6" s="3"/>
    </row>
    <row r="7" spans="1:1015" ht="60">
      <c r="A7" s="134"/>
      <c r="B7" s="2" t="str">
        <f>Synthèse!B12</f>
        <v>1.4</v>
      </c>
      <c r="C7" s="3" t="str">
        <f>Synthèse!C12</f>
        <v>Pour chaque image utilisée comme CAPTCHA ou comme image-test, ayant une alternative textuelle, cette alternative permet-elle d’identifier la nature et la fonction de l’image ?</v>
      </c>
      <c r="D7" s="2" t="s">
        <v>36</v>
      </c>
      <c r="E7" s="3"/>
      <c r="F7" s="3"/>
    </row>
    <row r="8" spans="1:1015" ht="45">
      <c r="A8" s="134"/>
      <c r="B8" s="2" t="str">
        <f>Synthèse!B13</f>
        <v>1.5</v>
      </c>
      <c r="C8" s="3" t="str">
        <f>Synthèse!C13</f>
        <v>Pour chaque image utilisée comme CAPTCHA, une solution d’accès alternatif au contenu ou à la fonction du CAPTCHA est-elle présente ?</v>
      </c>
      <c r="D8" s="2" t="s">
        <v>36</v>
      </c>
      <c r="E8" s="22"/>
      <c r="F8" s="3"/>
    </row>
    <row r="9" spans="1:1015" ht="30">
      <c r="A9" s="134"/>
      <c r="B9" s="2" t="str">
        <f>Synthèse!B14</f>
        <v>1.6</v>
      </c>
      <c r="C9" s="3" t="str">
        <f>Synthèse!C14</f>
        <v>Chaque image porteuse d’information a-t-elle, si nécessaire, une description détaillée ?</v>
      </c>
      <c r="D9" s="2" t="s">
        <v>36</v>
      </c>
      <c r="E9" s="3"/>
      <c r="F9" s="3"/>
    </row>
    <row r="10" spans="1:1015" ht="45">
      <c r="A10" s="134"/>
      <c r="B10" s="2" t="str">
        <f>Synthèse!B15</f>
        <v>1.7</v>
      </c>
      <c r="C10" s="3" t="str">
        <f>Synthèse!C15</f>
        <v>Pour chaque image porteuse d’information ayant une description détaillée, cette description est-elle pertinente ?</v>
      </c>
      <c r="D10" s="2" t="s">
        <v>36</v>
      </c>
      <c r="E10" s="3"/>
      <c r="F10" s="3"/>
    </row>
    <row r="11" spans="1:1015" ht="75">
      <c r="A11" s="134"/>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36</v>
      </c>
      <c r="E11" s="3"/>
      <c r="F11" s="3"/>
    </row>
    <row r="12" spans="1:1015" ht="30">
      <c r="A12" s="149"/>
      <c r="B12" s="2" t="str">
        <f>Synthèse!B17</f>
        <v>1.9</v>
      </c>
      <c r="C12" s="3" t="str">
        <f>Synthèse!C17</f>
        <v>Chaque légende d’image est-elle, si nécessaire, correctement reliée à l’image correspondante ?</v>
      </c>
      <c r="D12" s="2" t="s">
        <v>36</v>
      </c>
      <c r="E12" s="3"/>
      <c r="F12" s="3"/>
    </row>
    <row r="13" spans="1:1015" ht="17" customHeight="1">
      <c r="A13" s="147" t="str">
        <f>Synthèse!A19</f>
        <v>Cadres</v>
      </c>
      <c r="B13" s="33" t="str">
        <f>Synthèse!B19</f>
        <v>2.1</v>
      </c>
      <c r="C13" s="32" t="str">
        <f>Synthèse!C19</f>
        <v>Chaque cadre a-t-il un titre de cadre ?</v>
      </c>
      <c r="D13" s="33" t="s">
        <v>36</v>
      </c>
      <c r="E13" s="85"/>
      <c r="F13" s="32"/>
    </row>
    <row r="14" spans="1:1015" ht="33.5" customHeight="1">
      <c r="A14" s="147"/>
      <c r="B14" s="33" t="str">
        <f>Synthèse!B20</f>
        <v>2.2</v>
      </c>
      <c r="C14" s="32" t="str">
        <f>Synthèse!C20</f>
        <v>Pour chaque cadre ayant un titre de cadre, ce titre de cadre est-il pertinent ?</v>
      </c>
      <c r="D14" s="33" t="s">
        <v>36</v>
      </c>
      <c r="E14" s="32"/>
      <c r="F14" s="32"/>
    </row>
    <row r="15" spans="1:1015" ht="45">
      <c r="A15" s="147" t="str">
        <f>Synthèse!A22</f>
        <v>Couleurs</v>
      </c>
      <c r="B15" s="2" t="str">
        <f>Synthèse!B22</f>
        <v>3.1</v>
      </c>
      <c r="C15" s="3" t="str">
        <f>Synthèse!C22</f>
        <v>Dans chaque page web, l’information ne doit pas être donnée uniquement par la couleur. Cette règle est-elle respectée ?</v>
      </c>
      <c r="D15" s="2" t="s">
        <v>34</v>
      </c>
      <c r="E15" s="3"/>
      <c r="F15" s="3"/>
    </row>
    <row r="16" spans="1:1015" ht="105">
      <c r="A16" s="147"/>
      <c r="B16" s="2" t="str">
        <f>Synthèse!B23</f>
        <v>3.2</v>
      </c>
      <c r="C16" s="3" t="str">
        <f>Synthèse!C23</f>
        <v>Dans chaque page web, le contraste entre la couleur du texte et la couleur de son arrière-plan est-il suffisamment élevé (hors cas particuliers) ?</v>
      </c>
      <c r="D16" s="2" t="s">
        <v>35</v>
      </c>
      <c r="E16" s="3" t="s">
        <v>354</v>
      </c>
      <c r="F16" s="3" t="s">
        <v>500</v>
      </c>
    </row>
    <row r="17" spans="1:6" ht="75">
      <c r="A17" s="147"/>
      <c r="B17" s="2" t="str">
        <f>Synthèse!B24</f>
        <v>3.3</v>
      </c>
      <c r="C17" s="3" t="str">
        <f>Synthèse!C24</f>
        <v>Dans chaque page web, les couleurs utilisées dans les composants d’interface ou les éléments graphiques porteurs d’informations sont-elles suffisamment contrastées (hors cas particuliers) ?</v>
      </c>
      <c r="D17" s="2" t="s">
        <v>34</v>
      </c>
      <c r="E17" s="90" t="s">
        <v>349</v>
      </c>
      <c r="F17" s="3"/>
    </row>
    <row r="18" spans="1:6" ht="45">
      <c r="A18" s="147" t="str">
        <f>Synthèse!A26</f>
        <v>Multimédia</v>
      </c>
      <c r="B18" s="33" t="str">
        <f>Synthèse!B26</f>
        <v>4.1</v>
      </c>
      <c r="C18" s="32" t="str">
        <f>Synthèse!C26</f>
        <v>Chaque média temporel pré-enregistré a-t-il, si nécessaire, une transcription textuelle ou une audiodescription (hors cas particuliers) ?</v>
      </c>
      <c r="D18" s="33" t="s">
        <v>36</v>
      </c>
      <c r="E18" s="32"/>
      <c r="F18" s="32"/>
    </row>
    <row r="19" spans="1:6" ht="60">
      <c r="A19" s="147"/>
      <c r="B19" s="33" t="str">
        <f>Synthèse!B27</f>
        <v>4.2</v>
      </c>
      <c r="C19" s="32" t="str">
        <f>Synthèse!C27</f>
        <v>Pour chaque média temporel pré-enregistré ayant une transcription textuelle ou une audiodescription synchronisée, celles-ci sont-elles pertinentes (hors cas particuliers) ?</v>
      </c>
      <c r="D19" s="33" t="s">
        <v>36</v>
      </c>
      <c r="E19" s="32"/>
      <c r="F19" s="32"/>
    </row>
    <row r="20" spans="1:6" ht="45">
      <c r="A20" s="147"/>
      <c r="B20" s="33" t="str">
        <f>Synthèse!B28</f>
        <v>4.3</v>
      </c>
      <c r="C20" s="32" t="str">
        <f>Synthèse!C28</f>
        <v>Chaque média temporel synchronisé pré-enregistré a-t-il, si nécessaire, des sous-titres synchronisés (hors cas particuliers) ?</v>
      </c>
      <c r="D20" s="33" t="s">
        <v>36</v>
      </c>
      <c r="E20" s="32"/>
      <c r="F20" s="32"/>
    </row>
    <row r="21" spans="1:6" ht="45">
      <c r="A21" s="147"/>
      <c r="B21" s="33" t="str">
        <f>Synthèse!B29</f>
        <v>4.4</v>
      </c>
      <c r="C21" s="32" t="str">
        <f>Synthèse!C29</f>
        <v>Pour chaque média temporel synchronisé pré-enregistré ayant des sous-titres synchronisés, ces sous-titres sont-ils pertinents ?</v>
      </c>
      <c r="D21" s="33" t="s">
        <v>36</v>
      </c>
      <c r="E21" s="32"/>
      <c r="F21" s="32"/>
    </row>
    <row r="22" spans="1:6" ht="45">
      <c r="A22" s="147"/>
      <c r="B22" s="33" t="str">
        <f>Synthèse!B30</f>
        <v>4.5</v>
      </c>
      <c r="C22" s="32" t="str">
        <f>Synthèse!C30</f>
        <v>Chaque média temporel pré-enregistré a-t-il, si nécessaire, une audiodescription synchronisée (hors cas particuliers) ?</v>
      </c>
      <c r="D22" s="33" t="s">
        <v>36</v>
      </c>
      <c r="E22" s="32"/>
      <c r="F22" s="32"/>
    </row>
    <row r="23" spans="1:6" ht="45">
      <c r="A23" s="147"/>
      <c r="B23" s="33" t="str">
        <f>Synthèse!B31</f>
        <v>4.6</v>
      </c>
      <c r="C23" s="32" t="str">
        <f>Synthèse!C31</f>
        <v>Pour chaque média temporel pré-enregistré ayant une audiodescription synchronisée, celle-ci est-elle pertinente ?</v>
      </c>
      <c r="D23" s="33" t="s">
        <v>36</v>
      </c>
      <c r="E23" s="32"/>
      <c r="F23" s="32"/>
    </row>
    <row r="24" spans="1:6" ht="30">
      <c r="A24" s="147"/>
      <c r="B24" s="33" t="str">
        <f>Synthèse!B32</f>
        <v>4.7</v>
      </c>
      <c r="C24" s="32" t="str">
        <f>Synthèse!C32</f>
        <v>Chaque média temporel est-il clairement identifiable (hors cas particuliers) ?</v>
      </c>
      <c r="D24" s="33" t="s">
        <v>36</v>
      </c>
      <c r="E24" s="32"/>
      <c r="F24" s="32"/>
    </row>
    <row r="25" spans="1:6" ht="30">
      <c r="A25" s="147"/>
      <c r="B25" s="33" t="str">
        <f>Synthèse!B33</f>
        <v>4.8</v>
      </c>
      <c r="C25" s="32" t="str">
        <f>Synthèse!C33</f>
        <v>Chaque média non temporel a-t-il, si nécessaire, une alternative (hors cas particuliers) ?</v>
      </c>
      <c r="D25" s="33" t="s">
        <v>36</v>
      </c>
      <c r="E25" s="32"/>
      <c r="F25" s="32"/>
    </row>
    <row r="26" spans="1:6" ht="30">
      <c r="A26" s="147"/>
      <c r="B26" s="33" t="str">
        <f>Synthèse!B34</f>
        <v>4.9</v>
      </c>
      <c r="C26" s="32" t="str">
        <f>Synthèse!C34</f>
        <v>Pour chaque média non temporel ayant une alternative, cette alternative est-elle pertinente ?</v>
      </c>
      <c r="D26" s="33" t="s">
        <v>36</v>
      </c>
      <c r="E26" s="32"/>
      <c r="F26" s="32"/>
    </row>
    <row r="27" spans="1:6" ht="30">
      <c r="A27" s="147"/>
      <c r="B27" s="33" t="str">
        <f>Synthèse!B35</f>
        <v>4.10</v>
      </c>
      <c r="C27" s="32" t="str">
        <f>Synthèse!C35</f>
        <v>Chaque son déclenché automatiquement est-il contrôlable par l’utilisateur ?</v>
      </c>
      <c r="D27" s="33" t="s">
        <v>36</v>
      </c>
      <c r="E27" s="32"/>
      <c r="F27" s="32"/>
    </row>
    <row r="28" spans="1:6" ht="45">
      <c r="A28" s="147"/>
      <c r="B28" s="33" t="str">
        <f>Synthèse!B36</f>
        <v>4.11</v>
      </c>
      <c r="C28" s="32" t="str">
        <f>Synthèse!C36</f>
        <v>La consultation de chaque média temporel est-elle, si nécessaire, contrôlable par le clavier et tout dispositif de pointage ?</v>
      </c>
      <c r="D28" s="33" t="s">
        <v>36</v>
      </c>
      <c r="E28" s="32"/>
      <c r="F28" s="32"/>
    </row>
    <row r="29" spans="1:6" ht="45">
      <c r="A29" s="147"/>
      <c r="B29" s="33" t="str">
        <f>Synthèse!B37</f>
        <v>4.12</v>
      </c>
      <c r="C29" s="32" t="str">
        <f>Synthèse!C37</f>
        <v>La consultation de chaque média non temporel est-elle contrôlable par le clavier et tout dispositif de pointage ?</v>
      </c>
      <c r="D29" s="33" t="s">
        <v>36</v>
      </c>
      <c r="E29" s="32"/>
      <c r="F29" s="32"/>
    </row>
    <row r="30" spans="1:6" ht="45">
      <c r="A30" s="147"/>
      <c r="B30" s="33" t="str">
        <f>Synthèse!B38</f>
        <v>4.13</v>
      </c>
      <c r="C30" s="32" t="str">
        <f>Synthèse!C38</f>
        <v>Chaque média temporel et non temporel est-il compatible avec les technologies d’assistance (hors cas particuliers) ?</v>
      </c>
      <c r="D30" s="33" t="s">
        <v>36</v>
      </c>
      <c r="E30" s="32"/>
      <c r="F30" s="32"/>
    </row>
    <row r="31" spans="1:6" ht="30">
      <c r="A31" s="147" t="str">
        <f>Synthèse!A40</f>
        <v>Tableaux</v>
      </c>
      <c r="B31" s="2" t="str">
        <f>Synthèse!B40</f>
        <v>5.1</v>
      </c>
      <c r="C31" s="3" t="str">
        <f>Synthèse!C40</f>
        <v>Chaque tableau de données complexe a-t-il un résumé ?</v>
      </c>
      <c r="D31" s="33" t="s">
        <v>36</v>
      </c>
      <c r="E31" s="3"/>
      <c r="F31" s="3"/>
    </row>
    <row r="32" spans="1:6" ht="30">
      <c r="A32" s="147"/>
      <c r="B32" s="2" t="str">
        <f>Synthèse!B41</f>
        <v>5.2</v>
      </c>
      <c r="C32" s="3" t="str">
        <f>Synthèse!C41</f>
        <v>Pour chaque tableau de données complexe ayant un résumé, celui-ci est-il pertinent ?</v>
      </c>
      <c r="D32" s="33" t="s">
        <v>36</v>
      </c>
      <c r="E32" s="3"/>
      <c r="F32" s="3"/>
    </row>
    <row r="33" spans="1:6" ht="45">
      <c r="A33" s="147"/>
      <c r="B33" s="2" t="str">
        <f>Synthèse!B42</f>
        <v>5.3</v>
      </c>
      <c r="C33" s="3" t="str">
        <f>Synthèse!C42</f>
        <v>Pour chaque tableau de mise en forme, le contenu linéarisé reste-t-il compréhensible (hors cas particuliers) ?</v>
      </c>
      <c r="D33" s="33" t="s">
        <v>36</v>
      </c>
      <c r="E33" s="3"/>
      <c r="F33" s="3"/>
    </row>
    <row r="34" spans="1:6" ht="45">
      <c r="A34" s="147"/>
      <c r="B34" s="2" t="str">
        <f>Synthèse!B43</f>
        <v>5.4</v>
      </c>
      <c r="C34" s="3" t="str">
        <f>Synthèse!C43</f>
        <v>Pour chaque tableau de données ayant un titre, le titre est-il correctement associé au tableau de données ?</v>
      </c>
      <c r="D34" s="33" t="s">
        <v>36</v>
      </c>
      <c r="E34" s="3"/>
      <c r="F34" s="3"/>
    </row>
    <row r="35" spans="1:6" ht="30">
      <c r="A35" s="147"/>
      <c r="B35" s="2" t="str">
        <f>Synthèse!B44</f>
        <v>5.5</v>
      </c>
      <c r="C35" s="3" t="str">
        <f>Synthèse!C44</f>
        <v>Pour chaque tableau de données ayant un titre, celui-ci est-il pertinent ?</v>
      </c>
      <c r="D35" s="33" t="s">
        <v>36</v>
      </c>
      <c r="E35" s="3"/>
      <c r="F35" s="3"/>
    </row>
    <row r="36" spans="1:6" ht="45">
      <c r="A36" s="147"/>
      <c r="B36" s="2" t="str">
        <f>Synthèse!B45</f>
        <v>5.6</v>
      </c>
      <c r="C36" s="3" t="str">
        <f>Synthèse!C45</f>
        <v>Pour chaque tableau de données, chaque en-tête de colonnes et chaque en-tête de lignes sont-ils correctement déclarés ?</v>
      </c>
      <c r="D36" s="33" t="s">
        <v>36</v>
      </c>
      <c r="E36" s="3"/>
      <c r="F36" s="3"/>
    </row>
    <row r="37" spans="1:6" ht="60">
      <c r="A37" s="147"/>
      <c r="B37" s="2" t="str">
        <f>Synthèse!B46</f>
        <v>5.7</v>
      </c>
      <c r="C37" s="3" t="str">
        <f>Synthèse!C46</f>
        <v>Pour chaque tableau de données, la technique appropriée permettant d’associer chaque cellule avec ses en-têtes est-elle utilisée (hors cas particuliers) ?</v>
      </c>
      <c r="D37" s="33" t="s">
        <v>36</v>
      </c>
      <c r="E37" s="3"/>
      <c r="F37" s="3"/>
    </row>
    <row r="38" spans="1:6" ht="45">
      <c r="A38" s="147"/>
      <c r="B38" s="2" t="str">
        <f>Synthèse!B47</f>
        <v>5.8</v>
      </c>
      <c r="C38" s="3" t="str">
        <f>Synthèse!C47</f>
        <v>Chaque tableau de mise en forme ne doit pas utiliser d’éléments propres aux tableaux de données. Cette règle est-elle respectée ?</v>
      </c>
      <c r="D38" s="33" t="s">
        <v>36</v>
      </c>
      <c r="E38" s="3"/>
      <c r="F38" s="3"/>
    </row>
    <row r="39" spans="1:6" ht="30">
      <c r="A39" s="147" t="str">
        <f>Synthèse!A49</f>
        <v>Liens</v>
      </c>
      <c r="B39" s="33" t="str">
        <f>Synthèse!B49</f>
        <v>6.1</v>
      </c>
      <c r="C39" s="32" t="str">
        <f>Synthèse!C49</f>
        <v>Chaque lien est-il explicite (hors cas particuliers) ?</v>
      </c>
      <c r="D39" s="33" t="s">
        <v>35</v>
      </c>
      <c r="E39" s="32" t="s">
        <v>350</v>
      </c>
      <c r="F39" s="32"/>
    </row>
    <row r="40" spans="1:6" ht="30">
      <c r="A40" s="147"/>
      <c r="B40" s="33" t="str">
        <f>Synthèse!B50</f>
        <v>6.2</v>
      </c>
      <c r="C40" s="32" t="str">
        <f>Synthèse!C50</f>
        <v>Dans chaque page web, chaque lien a-t-il un intitulé ?</v>
      </c>
      <c r="D40" s="33" t="s">
        <v>34</v>
      </c>
      <c r="E40" s="32"/>
      <c r="F40" s="32"/>
    </row>
    <row r="41" spans="1:6" ht="30">
      <c r="A41" s="147" t="str">
        <f>Synthèse!A52</f>
        <v>Scripts</v>
      </c>
      <c r="B41" s="2" t="str">
        <f>Synthèse!B52</f>
        <v>7.1</v>
      </c>
      <c r="C41" s="3" t="str">
        <f>Synthèse!C52</f>
        <v>Chaque script est-il, si nécessaire, compatible avec les technologies d’assistance ?</v>
      </c>
      <c r="D41" s="2" t="s">
        <v>34</v>
      </c>
      <c r="E41" s="3"/>
      <c r="F41" s="3"/>
    </row>
    <row r="42" spans="1:6" ht="30">
      <c r="A42" s="147"/>
      <c r="B42" s="2" t="str">
        <f>Synthèse!B53</f>
        <v>7.2</v>
      </c>
      <c r="C42" s="3" t="str">
        <f>Synthèse!C53</f>
        <v>Pour chaque script ayant une alternative, cette alternative est-elle pertinente ?</v>
      </c>
      <c r="D42" s="2" t="s">
        <v>36</v>
      </c>
      <c r="E42" s="3"/>
      <c r="F42" s="3"/>
    </row>
    <row r="43" spans="1:6" ht="45">
      <c r="A43" s="147"/>
      <c r="B43" s="2" t="str">
        <f>Synthèse!B54</f>
        <v>7.3</v>
      </c>
      <c r="C43" s="3" t="str">
        <f>Synthèse!C54</f>
        <v>Chaque script est-il contrôlable par le clavier et par tout dispositif de pointage (hors cas particuliers) ?</v>
      </c>
      <c r="D43" s="2" t="s">
        <v>34</v>
      </c>
      <c r="E43" s="3"/>
      <c r="F43" s="3"/>
    </row>
    <row r="44" spans="1:6" ht="45">
      <c r="A44" s="147"/>
      <c r="B44" s="2" t="str">
        <f>Synthèse!B55</f>
        <v>7.4</v>
      </c>
      <c r="C44" s="3" t="str">
        <f>Synthèse!C55</f>
        <v>Pour chaque script qui initie un changement de contexte, l’utilisateur est-il averti ou en a-t-il le contrôle ?</v>
      </c>
      <c r="D44" s="2" t="s">
        <v>36</v>
      </c>
      <c r="E44" s="3"/>
      <c r="F44" s="3"/>
    </row>
    <row r="45" spans="1:6" ht="45">
      <c r="A45" s="147"/>
      <c r="B45" s="2" t="str">
        <f>Synthèse!B56</f>
        <v>7.5</v>
      </c>
      <c r="C45" s="3" t="str">
        <f>Synthèse!C56</f>
        <v>Dans chaque page web, les messages de statut sont-ils correctement restitués par les technologies d’assistance ?</v>
      </c>
      <c r="D45" s="2" t="s">
        <v>36</v>
      </c>
      <c r="E45" s="3"/>
      <c r="F45" s="3"/>
    </row>
    <row r="46" spans="1:6" ht="30" customHeight="1">
      <c r="A46" s="147" t="str">
        <f>Synthèse!A58</f>
        <v>Éléments obligatoires</v>
      </c>
      <c r="B46" s="33" t="str">
        <f>Synthèse!B58</f>
        <v>8.1</v>
      </c>
      <c r="C46" s="32" t="str">
        <f>Synthèse!C58</f>
        <v>Chaque page web est-elle définie par un type de document ?</v>
      </c>
      <c r="D46" s="33" t="s">
        <v>34</v>
      </c>
      <c r="E46" s="32"/>
      <c r="F46" s="32"/>
    </row>
    <row r="47" spans="1:6" ht="30">
      <c r="A47" s="147"/>
      <c r="B47" s="33" t="str">
        <f>Synthèse!B59</f>
        <v>8.2</v>
      </c>
      <c r="C47" s="32" t="str">
        <f>Synthèse!C59</f>
        <v>Pour chaque page web, le code source généré est-il valide selon le type de document spécifié ?</v>
      </c>
      <c r="D47" s="33" t="s">
        <v>36</v>
      </c>
      <c r="E47" s="32"/>
      <c r="F47" s="32"/>
    </row>
    <row r="48" spans="1:6" ht="30">
      <c r="A48" s="147"/>
      <c r="B48" s="33" t="str">
        <f>Synthèse!B60</f>
        <v>8.3</v>
      </c>
      <c r="C48" s="32" t="str">
        <f>Synthèse!C60</f>
        <v>Dans chaque page web, la langue par défaut est-elle présente ?</v>
      </c>
      <c r="D48" s="33" t="s">
        <v>34</v>
      </c>
      <c r="E48" s="32"/>
      <c r="F48" s="32"/>
    </row>
    <row r="49" spans="1:6" ht="30">
      <c r="A49" s="147"/>
      <c r="B49" s="33" t="str">
        <f>Synthèse!B61</f>
        <v>8.4</v>
      </c>
      <c r="C49" s="32" t="str">
        <f>Synthèse!C61</f>
        <v>Pour chaque page web ayant une langue par défaut, le code de langue est-il pertinent ?</v>
      </c>
      <c r="D49" s="33" t="s">
        <v>34</v>
      </c>
      <c r="E49" s="32"/>
      <c r="F49" s="32"/>
    </row>
    <row r="50" spans="1:6" ht="15">
      <c r="A50" s="147"/>
      <c r="B50" s="33" t="str">
        <f>Synthèse!B62</f>
        <v>8.5</v>
      </c>
      <c r="C50" s="32" t="str">
        <f>Synthèse!C62</f>
        <v>Chaque page web a-t-elle un titre de page ?</v>
      </c>
      <c r="D50" s="33" t="s">
        <v>34</v>
      </c>
      <c r="E50" s="32"/>
      <c r="F50" s="32"/>
    </row>
    <row r="51" spans="1:6" ht="30">
      <c r="A51" s="147"/>
      <c r="B51" s="33" t="str">
        <f>Synthèse!B63</f>
        <v>8.6</v>
      </c>
      <c r="C51" s="32" t="str">
        <f>Synthèse!C63</f>
        <v>Pour chaque page web ayant un titre de page, ce titre est-il pertinent ?</v>
      </c>
      <c r="D51" s="33" t="s">
        <v>34</v>
      </c>
      <c r="E51" s="32"/>
      <c r="F51" s="32"/>
    </row>
    <row r="52" spans="1:6" ht="135">
      <c r="A52" s="147"/>
      <c r="B52" s="33" t="str">
        <f>Synthèse!B64</f>
        <v>8.7</v>
      </c>
      <c r="C52" s="32" t="str">
        <f>Synthèse!C64</f>
        <v>Dans chaque page web, chaque changement de langue est-il indiqué dans le code source (hors cas particuliers) ?</v>
      </c>
      <c r="D52" s="33" t="s">
        <v>35</v>
      </c>
      <c r="E52" s="32" t="s">
        <v>351</v>
      </c>
      <c r="F52" s="32" t="s">
        <v>502</v>
      </c>
    </row>
    <row r="53" spans="1:6" ht="45">
      <c r="A53" s="147"/>
      <c r="B53" s="33" t="str">
        <f>Synthèse!B65</f>
        <v>8.8</v>
      </c>
      <c r="C53" s="32" t="str">
        <f>Synthèse!C65</f>
        <v>Dans chaque page web, le code de langue de chaque changement de langue est-il valide et pertinent ?</v>
      </c>
      <c r="D53" s="33" t="s">
        <v>36</v>
      </c>
      <c r="E53" s="32"/>
      <c r="F53" s="32"/>
    </row>
    <row r="54" spans="1:6" ht="45">
      <c r="A54" s="147"/>
      <c r="B54" s="33" t="str">
        <f>Synthèse!B66</f>
        <v>8.9</v>
      </c>
      <c r="C54" s="32" t="str">
        <f>Synthèse!C66</f>
        <v>Dans chaque page web, les balises ne doivent pas être utilisées uniquement à des fins de présentation. Cette règle est-elle respectée ?</v>
      </c>
      <c r="D54" s="33" t="s">
        <v>34</v>
      </c>
      <c r="E54" s="32"/>
      <c r="F54" s="32"/>
    </row>
    <row r="55" spans="1:6" ht="30">
      <c r="A55" s="147"/>
      <c r="B55" s="33" t="str">
        <f>Synthèse!B67</f>
        <v>8.10</v>
      </c>
      <c r="C55" s="32" t="str">
        <f>Synthèse!C67</f>
        <v>Dans chaque page web, les changements du sens de lecture sont-ils signalés ?</v>
      </c>
      <c r="D55" s="33" t="s">
        <v>36</v>
      </c>
      <c r="E55" s="32"/>
      <c r="F55" s="32"/>
    </row>
    <row r="56" spans="1:6" ht="75">
      <c r="A56" s="147" t="str">
        <f>Synthèse!A69</f>
        <v>Structure</v>
      </c>
      <c r="B56" s="45" t="str">
        <f>Synthèse!B69</f>
        <v>9.1</v>
      </c>
      <c r="C56" s="35" t="str">
        <f>Synthèse!C69</f>
        <v>Dans chaque page web, l’information est-elle structurée par l’utilisation appropriée de titres ?</v>
      </c>
      <c r="D56" s="45" t="s">
        <v>34</v>
      </c>
      <c r="E56" s="35" t="s">
        <v>352</v>
      </c>
      <c r="F56" s="35"/>
    </row>
    <row r="57" spans="1:6" ht="45">
      <c r="A57" s="147"/>
      <c r="B57" s="45" t="str">
        <f>Synthèse!B70</f>
        <v>9.2</v>
      </c>
      <c r="C57" s="35" t="str">
        <f>Synthèse!C70</f>
        <v>Dans chaque page web, la structure du document est-elle cohérente (hors cas particuliers) ?</v>
      </c>
      <c r="D57" s="45" t="s">
        <v>34</v>
      </c>
      <c r="E57" s="35"/>
      <c r="F57" s="35"/>
    </row>
    <row r="58" spans="1:6" ht="30">
      <c r="A58" s="147"/>
      <c r="B58" s="45" t="str">
        <f>Synthèse!B71</f>
        <v>9.3</v>
      </c>
      <c r="C58" s="35" t="str">
        <f>Synthèse!C71</f>
        <v>Dans chaque page web, chaque liste est-elle correctement structurée ?</v>
      </c>
      <c r="D58" s="45" t="s">
        <v>34</v>
      </c>
      <c r="E58" s="89" t="s">
        <v>355</v>
      </c>
      <c r="F58" s="35"/>
    </row>
    <row r="59" spans="1:6" ht="30">
      <c r="A59" s="147"/>
      <c r="B59" s="45" t="str">
        <f>Synthèse!B72</f>
        <v>9.4</v>
      </c>
      <c r="C59" s="35" t="str">
        <f>Synthèse!C72</f>
        <v>Dans chaque page web, chaque citation est-elle correctement indiquée ?</v>
      </c>
      <c r="D59" s="45" t="s">
        <v>36</v>
      </c>
      <c r="E59" s="35"/>
      <c r="F59" s="35"/>
    </row>
    <row r="60" spans="1:6" ht="45">
      <c r="A60" s="147" t="str">
        <f>Synthèse!A74</f>
        <v>Présentation</v>
      </c>
      <c r="B60" s="33" t="str">
        <f>Synthèse!B74</f>
        <v>10.1</v>
      </c>
      <c r="C60" s="32" t="str">
        <f>Synthèse!C74</f>
        <v>Dans le site web, des feuilles de styles sont-elles utilisées pour contrôler la présentation de l’information ?</v>
      </c>
      <c r="D60" s="33" t="s">
        <v>34</v>
      </c>
      <c r="E60" s="32"/>
      <c r="F60" s="32"/>
    </row>
    <row r="61" spans="1:6" ht="45">
      <c r="A61" s="147"/>
      <c r="B61" s="33" t="str">
        <f>Synthèse!B75</f>
        <v>10.2</v>
      </c>
      <c r="C61" s="32" t="str">
        <f>Synthèse!C75</f>
        <v>Dans chaque page web, le contenu visible porteur d’information reste-t-il présent lorsque les feuilles de styles sont désactivées ?</v>
      </c>
      <c r="D61" s="33" t="s">
        <v>34</v>
      </c>
      <c r="E61" s="32"/>
      <c r="F61" s="32"/>
    </row>
    <row r="62" spans="1:6" ht="45">
      <c r="A62" s="147"/>
      <c r="B62" s="33" t="str">
        <f>Synthèse!B76</f>
        <v>10.3</v>
      </c>
      <c r="C62" s="32" t="str">
        <f>Synthèse!C76</f>
        <v>Dans chaque page web, l’information reste-t-elle compréhensible lorsque les feuilles de styles sont désactivées ?</v>
      </c>
      <c r="D62" s="33" t="s">
        <v>34</v>
      </c>
      <c r="E62" s="32"/>
      <c r="F62" s="32"/>
    </row>
    <row r="63" spans="1:6" ht="60">
      <c r="A63" s="147"/>
      <c r="B63" s="33" t="str">
        <f>Synthèse!B77</f>
        <v>10.4</v>
      </c>
      <c r="C63" s="32" t="str">
        <f>Synthèse!C77</f>
        <v>Dans chaque page web, le texte reste-t-il lisible lorsque la taille des caractères est augmentée jusqu’à 200%, au moins (hors cas particuliers) ?</v>
      </c>
      <c r="D63" s="33" t="s">
        <v>34</v>
      </c>
      <c r="E63" s="32" t="s">
        <v>353</v>
      </c>
      <c r="F63" s="32"/>
    </row>
    <row r="64" spans="1:6" ht="45">
      <c r="A64" s="147"/>
      <c r="B64" s="33" t="str">
        <f>Synthèse!B78</f>
        <v>10.5</v>
      </c>
      <c r="C64" s="32" t="str">
        <f>Synthèse!C78</f>
        <v>Dans chaque page web, les déclarations CSS de couleurs de fond d’élément et de police sont-elles correctement utilisées ?</v>
      </c>
      <c r="D64" s="33" t="s">
        <v>34</v>
      </c>
      <c r="E64" s="32"/>
      <c r="F64" s="32"/>
    </row>
    <row r="65" spans="1:6" ht="45">
      <c r="A65" s="147"/>
      <c r="B65" s="33" t="str">
        <f>Synthèse!B79</f>
        <v>10.6</v>
      </c>
      <c r="C65" s="32" t="str">
        <f>Synthèse!C79</f>
        <v>Dans chaque page web, chaque lien dont la nature n’est pas évidente est-il visible par rapport au texte environnant ?</v>
      </c>
      <c r="D65" s="33" t="s">
        <v>36</v>
      </c>
      <c r="E65" s="32"/>
      <c r="F65" s="32"/>
    </row>
    <row r="66" spans="1:6" ht="45">
      <c r="A66" s="147"/>
      <c r="B66" s="33" t="str">
        <f>Synthèse!B80</f>
        <v>10.7</v>
      </c>
      <c r="C66" s="32" t="str">
        <f>Synthèse!C80</f>
        <v>Dans chaque page web, pour chaque élément recevant le focus, la prise de focus est-elle visible ?</v>
      </c>
      <c r="D66" s="33" t="s">
        <v>35</v>
      </c>
      <c r="E66" s="91" t="s">
        <v>336</v>
      </c>
      <c r="F66" s="32" t="s">
        <v>501</v>
      </c>
    </row>
    <row r="67" spans="1:6" ht="45">
      <c r="A67" s="147"/>
      <c r="B67" s="33" t="str">
        <f>Synthèse!B81</f>
        <v>10.8</v>
      </c>
      <c r="C67" s="32" t="str">
        <f>Synthèse!C81</f>
        <v>Pour chaque page web, les contenus cachés ont-ils vocation à être ignorés par les technologies d’assistance ?</v>
      </c>
      <c r="D67" s="33" t="s">
        <v>36</v>
      </c>
      <c r="E67" s="32"/>
      <c r="F67" s="32"/>
    </row>
    <row r="68" spans="1:6" ht="45">
      <c r="A68" s="147"/>
      <c r="B68" s="33" t="str">
        <f>Synthèse!B82</f>
        <v>10.9</v>
      </c>
      <c r="C68" s="32" t="str">
        <f>Synthèse!C82</f>
        <v>Dans chaque page web, l’information ne doit pas être donnée uniquement par la forme, taille ou position. Cette règle est-elle respectée ?</v>
      </c>
      <c r="D68" s="33" t="s">
        <v>34</v>
      </c>
      <c r="E68" s="32"/>
      <c r="F68" s="32"/>
    </row>
    <row r="69" spans="1:6" ht="60">
      <c r="A69" s="147"/>
      <c r="B69" s="33" t="str">
        <f>Synthèse!B83</f>
        <v>10.10</v>
      </c>
      <c r="C69" s="32" t="str">
        <f>Synthèse!C83</f>
        <v>Dans chaque page web, l’information ne doit pas être donnée par la forme, taille ou position uniquement. Cette règle est-elle implémentée de façon pertinente ?</v>
      </c>
      <c r="D69" s="33" t="s">
        <v>34</v>
      </c>
      <c r="E69" s="32"/>
      <c r="F69" s="32"/>
    </row>
    <row r="70" spans="1:6" ht="105">
      <c r="A70" s="147"/>
      <c r="B70" s="33" t="str">
        <f>Synthèse!B84</f>
        <v>10.11</v>
      </c>
      <c r="C70" s="32"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33" t="s">
        <v>34</v>
      </c>
      <c r="E70" s="32"/>
      <c r="F70" s="32"/>
    </row>
    <row r="71" spans="1:6" ht="60">
      <c r="A71" s="147"/>
      <c r="B71" s="33" t="str">
        <f>Synthèse!B85</f>
        <v>10.12</v>
      </c>
      <c r="C71" s="32" t="str">
        <f>Synthèse!C85</f>
        <v>Dans chaque page web, les propriétés d’espacement du texte peuvent-elles être redéfinies par l’utilisateur sans perte de contenu ou de fonctionnalité (hors cas particuliers) ?</v>
      </c>
      <c r="D71" s="33" t="s">
        <v>34</v>
      </c>
      <c r="E71" s="32"/>
      <c r="F71" s="32"/>
    </row>
    <row r="72" spans="1:6" ht="75">
      <c r="A72" s="147"/>
      <c r="B72" s="33" t="str">
        <f>Synthèse!B86</f>
        <v>10.13</v>
      </c>
      <c r="C72" s="32" t="str">
        <f>Synthèse!C86</f>
        <v>Dans chaque page web, les contenus additionnels apparaissant à la prise de focus ou au survol d’un composant d’interface sont-ils contrôlables par l’utilisateur (hors cas particuliers) ?</v>
      </c>
      <c r="D72" s="33" t="s">
        <v>36</v>
      </c>
      <c r="E72" s="32"/>
      <c r="F72" s="32"/>
    </row>
    <row r="73" spans="1:6" ht="60">
      <c r="A73" s="147"/>
      <c r="B73" s="33" t="str">
        <f>Synthèse!B87</f>
        <v>10.14</v>
      </c>
      <c r="C73" s="32" t="str">
        <f>Synthèse!C87</f>
        <v>Dans chaque page web, les contenus additionnels apparaissant via les styles CSS uniquement peuvent-ils être rendus visibles au clavier et par tout dispositif de pointage ?</v>
      </c>
      <c r="D73" s="33" t="s">
        <v>36</v>
      </c>
      <c r="E73" s="32"/>
      <c r="F73" s="32"/>
    </row>
    <row r="74" spans="1:6" ht="15">
      <c r="A74" s="147" t="str">
        <f>Synthèse!A89</f>
        <v>Formulaires</v>
      </c>
      <c r="B74" s="2" t="str">
        <f>Synthèse!B89</f>
        <v>11.1</v>
      </c>
      <c r="C74" s="3" t="str">
        <f>Synthèse!C89</f>
        <v>Chaque champ de formulaire a-t-il une étiquette ?</v>
      </c>
      <c r="D74" s="2" t="s">
        <v>34</v>
      </c>
      <c r="E74" s="3"/>
      <c r="F74" s="3"/>
    </row>
    <row r="75" spans="1:6" ht="45">
      <c r="A75" s="147"/>
      <c r="B75" s="2" t="str">
        <f>Synthèse!B90</f>
        <v>11.2</v>
      </c>
      <c r="C75" s="3" t="str">
        <f>Synthèse!C90</f>
        <v>Chaque étiquette associée à un champ de formulaire est-elle pertinente (hors cas particuliers) ?</v>
      </c>
      <c r="D75" s="2" t="s">
        <v>34</v>
      </c>
      <c r="E75" s="3"/>
      <c r="F75" s="3"/>
    </row>
    <row r="76" spans="1:6" ht="75">
      <c r="A76" s="147"/>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36</v>
      </c>
      <c r="E76" s="3"/>
      <c r="F76" s="3"/>
    </row>
    <row r="77" spans="1:6" ht="45">
      <c r="A77" s="147"/>
      <c r="B77" s="2" t="str">
        <f>Synthèse!B92</f>
        <v>11.4</v>
      </c>
      <c r="C77" s="3" t="str">
        <f>Synthèse!C92</f>
        <v>Dans chaque formulaire, chaque étiquette de champ et son champ associé sont-ils accolés (hors cas particuliers) ?</v>
      </c>
      <c r="D77" s="2" t="s">
        <v>34</v>
      </c>
      <c r="E77" s="3"/>
      <c r="F77" s="3"/>
    </row>
    <row r="78" spans="1:6" ht="30">
      <c r="A78" s="147"/>
      <c r="B78" s="2" t="str">
        <f>Synthèse!B93</f>
        <v>11.5</v>
      </c>
      <c r="C78" s="3" t="str">
        <f>Synthèse!C93</f>
        <v>Dans chaque formulaire, les champs de même nature sont-ils regroupés, si nécessaire ?</v>
      </c>
      <c r="D78" s="2" t="s">
        <v>36</v>
      </c>
      <c r="E78" s="3"/>
      <c r="F78" s="3"/>
    </row>
    <row r="79" spans="1:6" ht="30">
      <c r="A79" s="147"/>
      <c r="B79" s="2" t="str">
        <f>Synthèse!B94</f>
        <v>11.6</v>
      </c>
      <c r="C79" s="3" t="str">
        <f>Synthèse!C94</f>
        <v>Dans chaque formulaire, chaque regroupement de champs de formulaire a-t-il une légende ?</v>
      </c>
      <c r="D79" s="2" t="s">
        <v>36</v>
      </c>
      <c r="E79" s="3"/>
      <c r="F79" s="3"/>
    </row>
    <row r="80" spans="1:6" ht="45">
      <c r="A80" s="147"/>
      <c r="B80" s="2" t="str">
        <f>Synthèse!B95</f>
        <v>11.7</v>
      </c>
      <c r="C80" s="3" t="str">
        <f>Synthèse!C95</f>
        <v>Dans chaque formulaire, chaque légende associée à un regroupement de champs de même nature est-elle pertinente ?</v>
      </c>
      <c r="D80" s="2" t="s">
        <v>36</v>
      </c>
      <c r="E80" s="3"/>
      <c r="F80" s="3"/>
    </row>
    <row r="81" spans="1:6" ht="45">
      <c r="A81" s="147"/>
      <c r="B81" s="2" t="str">
        <f>Synthèse!B96</f>
        <v>11.8</v>
      </c>
      <c r="C81" s="3" t="str">
        <f>Synthèse!C96</f>
        <v>Dans chaque formulaire, les items de même nature d’une liste de choix sont-ils regroupées de manière pertinente ?</v>
      </c>
      <c r="D81" s="2" t="s">
        <v>36</v>
      </c>
      <c r="E81" s="3"/>
      <c r="F81" s="3"/>
    </row>
    <row r="82" spans="1:6" ht="30">
      <c r="A82" s="147"/>
      <c r="B82" s="2" t="str">
        <f>Synthèse!B97</f>
        <v>11.9</v>
      </c>
      <c r="C82" s="3" t="str">
        <f>Synthèse!C97</f>
        <v>Dans chaque formulaire, l’intitulé de chaque bouton est-il pertinent (hors cas particuliers) ?</v>
      </c>
      <c r="D82" s="2" t="s">
        <v>35</v>
      </c>
      <c r="E82" s="3"/>
      <c r="F82" s="3" t="s">
        <v>503</v>
      </c>
    </row>
    <row r="83" spans="1:6" ht="45">
      <c r="A83" s="147"/>
      <c r="B83" s="2" t="str">
        <f>Synthèse!B98</f>
        <v>11.10</v>
      </c>
      <c r="C83" s="3" t="str">
        <f>Synthèse!C98</f>
        <v>Dans chaque formulaire, le contrôle de saisie est-il utilisé de manière pertinente (hors cas particuliers) ?</v>
      </c>
      <c r="D83" s="2" t="s">
        <v>36</v>
      </c>
      <c r="E83" s="3"/>
      <c r="F83" s="3"/>
    </row>
    <row r="84" spans="1:6" ht="45">
      <c r="A84" s="147"/>
      <c r="B84" s="2" t="str">
        <f>Synthèse!B99</f>
        <v>11.11</v>
      </c>
      <c r="C84" s="3" t="str">
        <f>Synthèse!C99</f>
        <v>Dans chaque formulaire, le contrôle de saisie est-il accompagné, si nécessaire, de suggestions facilitant la correction des erreurs de saisie ?</v>
      </c>
      <c r="D84" s="2" t="s">
        <v>36</v>
      </c>
      <c r="E84" s="3"/>
      <c r="F84" s="3"/>
    </row>
    <row r="85" spans="1:6" ht="90">
      <c r="A85" s="147"/>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2" t="s">
        <v>36</v>
      </c>
      <c r="E85" s="3"/>
      <c r="F85" s="3"/>
    </row>
    <row r="86" spans="1:6" ht="45">
      <c r="A86" s="147"/>
      <c r="B86" s="2" t="str">
        <f>Synthèse!B101</f>
        <v>11.13</v>
      </c>
      <c r="C86" s="3" t="str">
        <f>Synthèse!C101</f>
        <v>La finalité d’un champ de saisie peut-elle être déduite pour faciliter le remplissage automatique des champs avec les données de l’utilisateur ?</v>
      </c>
      <c r="D86" s="2" t="s">
        <v>36</v>
      </c>
      <c r="E86" s="3"/>
      <c r="F86" s="3"/>
    </row>
    <row r="87" spans="1:6" ht="45">
      <c r="A87" s="147" t="str">
        <f>Synthèse!A103</f>
        <v>Navigation</v>
      </c>
      <c r="B87" s="33" t="str">
        <f>Synthèse!B103</f>
        <v>12.1</v>
      </c>
      <c r="C87" s="32" t="str">
        <f>Synthèse!C103</f>
        <v>Chaque ensemble de pages dispose-t-il de deux systèmes de navigation différents, au moins (hors cas particuliers) ?</v>
      </c>
      <c r="D87" s="33" t="s">
        <v>34</v>
      </c>
      <c r="E87" s="32"/>
      <c r="F87" s="32"/>
    </row>
    <row r="88" spans="1:6" ht="45">
      <c r="A88" s="147"/>
      <c r="B88" s="33" t="str">
        <f>Synthèse!B104</f>
        <v>12.2</v>
      </c>
      <c r="C88" s="32" t="str">
        <f>Synthèse!C104</f>
        <v>Dans chaque ensemble de pages, le menu et les barres de navigation sont-ils toujours à la même place (hors cas particuliers) ?</v>
      </c>
      <c r="D88" s="33" t="s">
        <v>34</v>
      </c>
      <c r="E88" s="32"/>
      <c r="F88" s="32"/>
    </row>
    <row r="89" spans="1:6" ht="15">
      <c r="A89" s="147"/>
      <c r="B89" s="33" t="str">
        <f>Synthèse!B105</f>
        <v>12.3</v>
      </c>
      <c r="C89" s="32" t="str">
        <f>Synthèse!C105</f>
        <v>La page « plan du site » est-elle pertinente ?</v>
      </c>
      <c r="D89" s="33" t="s">
        <v>36</v>
      </c>
      <c r="E89" s="32"/>
      <c r="F89" s="32"/>
    </row>
    <row r="90" spans="1:6" ht="45">
      <c r="A90" s="147"/>
      <c r="B90" s="33" t="str">
        <f>Synthèse!B106</f>
        <v>12.4</v>
      </c>
      <c r="C90" s="32" t="str">
        <f>Synthèse!C106</f>
        <v>Dans chaque ensemble de pages, la page « plan du site » est-elle accessible à partir d’une fonctionnalité identique ?</v>
      </c>
      <c r="D90" s="33" t="s">
        <v>34</v>
      </c>
      <c r="E90" s="32"/>
      <c r="F90" s="32"/>
    </row>
    <row r="91" spans="1:6" ht="45">
      <c r="A91" s="147"/>
      <c r="B91" s="33" t="str">
        <f>Synthèse!B107</f>
        <v>12.5</v>
      </c>
      <c r="C91" s="32" t="str">
        <f>Synthèse!C107</f>
        <v>Dans chaque ensemble de pages, le moteur de recherche est-il atteignable de manière identique ?</v>
      </c>
      <c r="D91" s="33" t="s">
        <v>34</v>
      </c>
      <c r="E91" s="32"/>
      <c r="F91" s="32"/>
    </row>
    <row r="92" spans="1:6" ht="90">
      <c r="A92" s="147"/>
      <c r="B92" s="33" t="str">
        <f>Synthèse!B108</f>
        <v>12.6</v>
      </c>
      <c r="C92" s="32" t="str">
        <f>Synthèse!C108</f>
        <v>Les zones de regroupement de contenus présentes dans plusieurs pages web (zones d’en-tête, de navigation principale, de contenu principal, de pied de page et de moteur de recherche) peuvent-elles être atteintes ou évitées ?</v>
      </c>
      <c r="D92" s="33" t="s">
        <v>36</v>
      </c>
      <c r="E92" s="32"/>
      <c r="F92" s="32"/>
    </row>
    <row r="93" spans="1:6" ht="45">
      <c r="A93" s="147"/>
      <c r="B93" s="33" t="str">
        <f>Synthèse!B109</f>
        <v>12.7</v>
      </c>
      <c r="C93" s="32" t="str">
        <f>Synthèse!C109</f>
        <v>Dans chaque page web, un lien d’évitement ou d’accès rapide à la zone de contenu principal est-il présent (hors cas particuliers) ?</v>
      </c>
      <c r="D93" s="33" t="s">
        <v>36</v>
      </c>
      <c r="E93" s="32"/>
      <c r="F93" s="32"/>
    </row>
    <row r="94" spans="1:6" ht="30">
      <c r="A94" s="147"/>
      <c r="B94" s="33" t="str">
        <f>Synthèse!B110</f>
        <v>12.8</v>
      </c>
      <c r="C94" s="32" t="str">
        <f>Synthèse!C110</f>
        <v>Dans chaque page web, l’ordre de tabulation est-il cohérent ?</v>
      </c>
      <c r="D94" s="33" t="s">
        <v>34</v>
      </c>
      <c r="E94" s="32"/>
      <c r="F94" s="32"/>
    </row>
    <row r="95" spans="1:6" ht="45">
      <c r="A95" s="147"/>
      <c r="B95" s="33" t="str">
        <f>Synthèse!B111</f>
        <v>12.9</v>
      </c>
      <c r="C95" s="32" t="str">
        <f>Synthèse!C111</f>
        <v>Dans chaque page web, la navigation ne doit pas contenir de piège au clavier. Cette règle est-elle respectée ?</v>
      </c>
      <c r="D95" s="33" t="s">
        <v>34</v>
      </c>
      <c r="E95" s="32"/>
      <c r="F95" s="32"/>
    </row>
    <row r="96" spans="1:6" ht="60">
      <c r="A96" s="147"/>
      <c r="B96" s="33" t="str">
        <f>Synthèse!B112</f>
        <v>12.10</v>
      </c>
      <c r="C96" s="32" t="str">
        <f>Synthèse!C112</f>
        <v>Dans chaque page web, les raccourcis clavier n’utilisant qu’une seule touche (lettre minuscule ou majuscule, ponctuation, chiffre ou symbole) sont-ils contrôlables par l’utilisateur ?</v>
      </c>
      <c r="D96" s="33" t="s">
        <v>36</v>
      </c>
      <c r="E96" s="32"/>
      <c r="F96" s="32"/>
    </row>
    <row r="97" spans="1:6" ht="60">
      <c r="A97" s="147"/>
      <c r="B97" s="33" t="str">
        <f>Synthèse!B113</f>
        <v>12.11</v>
      </c>
      <c r="C97" s="32" t="str">
        <f>Synthèse!C113</f>
        <v>Dans chaque page web, les contenus additionnels apparaissant au survol, à la prise de focus ou à l’activation d’un composant d’interface sont-ils si nécessaire atteignables au clavier ?</v>
      </c>
      <c r="D97" s="33" t="s">
        <v>36</v>
      </c>
      <c r="E97" s="32"/>
      <c r="F97" s="32"/>
    </row>
    <row r="98" spans="1:6" ht="45">
      <c r="A98" s="147" t="str">
        <f>Synthèse!A115</f>
        <v>Consultation</v>
      </c>
      <c r="B98" s="2" t="str">
        <f>Synthèse!B115</f>
        <v>13.1</v>
      </c>
      <c r="C98" s="3" t="str">
        <f>Synthèse!C115</f>
        <v>Pour chaque page web, l’utilisateur a-t-il le contrôle de chaque limite de temps modifiant le contenu (hors cas particuliers) ?</v>
      </c>
      <c r="D98" s="2" t="s">
        <v>36</v>
      </c>
      <c r="E98" s="3"/>
      <c r="F98" s="3"/>
    </row>
    <row r="99" spans="1:6" ht="60">
      <c r="A99" s="147"/>
      <c r="B99" s="2" t="str">
        <f>Synthèse!B116</f>
        <v>13.2</v>
      </c>
      <c r="C99" s="3" t="str">
        <f>Synthèse!C116</f>
        <v>Dans chaque page web, l’ouverture d’une nouvelle fenêtre ne doit pas être déclenchée sans action de l’utilisateur. Cette règle est-elle respectée ?</v>
      </c>
      <c r="D99" s="2" t="s">
        <v>34</v>
      </c>
      <c r="E99" s="3"/>
      <c r="F99" s="3"/>
    </row>
    <row r="100" spans="1:6" ht="60">
      <c r="A100" s="147"/>
      <c r="B100" s="2" t="str">
        <f>Synthèse!B117</f>
        <v>13.3</v>
      </c>
      <c r="C100" s="3" t="str">
        <f>Synthèse!C117</f>
        <v>Dans chaque page web, chaque document bureautique en téléchargement possède-t-il, si nécessaire, une version accessible (hors cas particuliers) ?</v>
      </c>
      <c r="D100" s="2" t="s">
        <v>36</v>
      </c>
      <c r="E100" s="3"/>
      <c r="F100" s="3"/>
    </row>
    <row r="101" spans="1:6" ht="45">
      <c r="A101" s="147"/>
      <c r="B101" s="2" t="str">
        <f>Synthèse!B118</f>
        <v>13.4</v>
      </c>
      <c r="C101" s="3" t="str">
        <f>Synthèse!C118</f>
        <v>Pour chaque document bureautique ayant une version accessible, cette version offre-t-elle la même information ?</v>
      </c>
      <c r="D101" s="2" t="s">
        <v>36</v>
      </c>
      <c r="E101" s="3"/>
      <c r="F101" s="3"/>
    </row>
    <row r="102" spans="1:6" ht="45">
      <c r="A102" s="147"/>
      <c r="B102" s="2" t="str">
        <f>Synthèse!B119</f>
        <v>13.5</v>
      </c>
      <c r="C102" s="3" t="str">
        <f>Synthèse!C119</f>
        <v>Dans chaque page web, chaque contenu cryptique (art ASCII, émoticône, syntaxe cryptique) a-t-il une alternative ?</v>
      </c>
      <c r="D102" s="2" t="s">
        <v>36</v>
      </c>
      <c r="E102" s="3"/>
      <c r="F102" s="3"/>
    </row>
    <row r="103" spans="1:6" ht="60">
      <c r="A103" s="147"/>
      <c r="B103" s="2" t="str">
        <f>Synthèse!B120</f>
        <v>13.6</v>
      </c>
      <c r="C103" s="3" t="str">
        <f>Synthèse!C120</f>
        <v>Dans chaque page web, pour chaque contenu cryptique (art ASCII, émoticône, syntaxe cryptique) ayant une alternative, cette alternative est-elle pertinente ?</v>
      </c>
      <c r="D103" s="2" t="s">
        <v>36</v>
      </c>
      <c r="E103" s="3"/>
      <c r="F103" s="3"/>
    </row>
    <row r="104" spans="1:6" ht="45">
      <c r="A104" s="147"/>
      <c r="B104" s="2" t="str">
        <f>Synthèse!B121</f>
        <v>13.7</v>
      </c>
      <c r="C104" s="3" t="str">
        <f>Synthèse!C121</f>
        <v>Dans chaque page web, les changements brusques de luminosité ou les effets de flash sont-ils correctement utilisés ?</v>
      </c>
      <c r="D104" s="2" t="s">
        <v>36</v>
      </c>
      <c r="E104" s="3"/>
      <c r="F104" s="3"/>
    </row>
    <row r="105" spans="1:6" ht="45">
      <c r="A105" s="147"/>
      <c r="B105" s="2" t="str">
        <f>Synthèse!B122</f>
        <v>13.8</v>
      </c>
      <c r="C105" s="3" t="str">
        <f>Synthèse!C122</f>
        <v>Dans chaque page web, chaque contenu en mouvement ou clignotant est-il contrôlable par l’utilisateur ?</v>
      </c>
      <c r="D105" s="2" t="s">
        <v>36</v>
      </c>
      <c r="E105" s="3"/>
      <c r="F105" s="3"/>
    </row>
    <row r="106" spans="1:6" ht="60">
      <c r="A106" s="147"/>
      <c r="B106" s="2" t="str">
        <f>Synthèse!B123</f>
        <v>13.9</v>
      </c>
      <c r="C106" s="3" t="str">
        <f>Synthèse!C123</f>
        <v>Dans chaque page web, le contenu proposé est-il consultable quelle que soit l’orientation de l’écran (portait ou paysage) (hors cas particuliers) ?</v>
      </c>
      <c r="D106" s="2" t="s">
        <v>34</v>
      </c>
      <c r="E106" s="3"/>
      <c r="F106" s="3"/>
    </row>
    <row r="107" spans="1:6" ht="75">
      <c r="A107" s="147"/>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36</v>
      </c>
      <c r="E107" s="3"/>
      <c r="F107" s="3"/>
    </row>
    <row r="108" spans="1:6" ht="75">
      <c r="A108" s="147"/>
      <c r="B108" s="2" t="str">
        <f>Synthèse!B125</f>
        <v>13.11</v>
      </c>
      <c r="C108" s="3" t="str">
        <f>Synthèse!C125</f>
        <v>Dans chaque page web, les actions déclenchées au moyen d’un dispositif de pointage sur un point unique de l’écran peuvent-elles faire l’objet d’une annulation (hors cas particuliers) ?</v>
      </c>
      <c r="D108" s="2" t="s">
        <v>34</v>
      </c>
      <c r="E108" s="3"/>
      <c r="F108" s="3"/>
    </row>
    <row r="109" spans="1:6" ht="60">
      <c r="A109" s="147"/>
      <c r="B109" s="2" t="str">
        <f>Synthèse!B126</f>
        <v>13.12</v>
      </c>
      <c r="C109" s="3" t="str">
        <f>Synthèse!C126</f>
        <v>Dans chaque page web, les fonctionnalités qui impliquent un mouvement de l’appareil ou vers l’appareil peuvent-elles être satisfaites de manière alternative (hors cas particuliers) ?</v>
      </c>
      <c r="D109" s="2" t="s">
        <v>36</v>
      </c>
      <c r="E109" s="3"/>
      <c r="F109" s="3"/>
    </row>
  </sheetData>
  <autoFilter ref="D3:D109" xr:uid="{A87147D8-76EF-E94A-AD05-113579E27F00}"/>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4:D109">
    <cfRule type="cellIs" dxfId="64" priority="1" stopIfTrue="1" operator="equal">
      <formula>"NCT"</formula>
    </cfRule>
    <cfRule type="cellIs" dxfId="63" priority="2" stopIfTrue="1" operator="equal">
      <formula>"C"</formula>
    </cfRule>
    <cfRule type="cellIs" dxfId="62" priority="3" stopIfTrue="1" operator="equal">
      <formula>"NC"</formula>
    </cfRule>
    <cfRule type="cellIs" dxfId="61" priority="4" stopIfTrue="1" operator="equal">
      <formula>"NA"</formula>
    </cfRule>
    <cfRule type="cellIs" dxfId="60" priority="5" stopIfTrue="1" operator="equal">
      <formula>"NT"</formula>
    </cfRule>
  </conditionalFormatting>
  <dataValidations count="1">
    <dataValidation type="list" showErrorMessage="1" sqref="D4:D109" xr:uid="{FC39C613-EC0D-F04F-B259-D13314762326}">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B109"/>
  <sheetViews>
    <sheetView tabSelected="1" zoomScaleNormal="100" workbookViewId="0">
      <pane xSplit="4" ySplit="3" topLeftCell="E4" activePane="bottomRight" state="frozen"/>
      <selection activeCell="E54" sqref="E54"/>
      <selection pane="topRight" activeCell="E54" sqref="E54"/>
      <selection pane="bottomLeft" activeCell="E54" sqref="E54"/>
      <selection pane="bottomRight" activeCell="E54" sqref="E54"/>
    </sheetView>
  </sheetViews>
  <sheetFormatPr baseColWidth="10" defaultColWidth="0" defaultRowHeight="14" zeroHeight="1"/>
  <cols>
    <col min="1" max="1" width="3.85546875" style="1" customWidth="1"/>
    <col min="2" max="2" width="5.42578125" style="10" customWidth="1"/>
    <col min="3" max="3" width="35.85546875" style="8" customWidth="1"/>
    <col min="4" max="4" width="6.42578125" style="10" customWidth="1"/>
    <col min="5" max="5" width="80.85546875" style="8" customWidth="1"/>
    <col min="6" max="6" width="33.85546875" style="8" customWidth="1"/>
    <col min="7" max="1015" width="14.140625" style="8" hidden="1" customWidth="1"/>
    <col min="1016" max="1016" width="14.140625" style="1" hidden="1"/>
    <col min="1017" max="16384" width="10.85546875" style="1" hidden="1"/>
  </cols>
  <sheetData>
    <row r="1" spans="1:1015">
      <c r="A1" s="16" t="str">
        <f>Périmètre!B13</f>
        <v>Mentions légales</v>
      </c>
      <c r="B1" s="16"/>
      <c r="C1" s="17"/>
      <c r="D1" s="23"/>
      <c r="E1" s="16"/>
      <c r="F1" s="1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row>
    <row r="2" spans="1:1015">
      <c r="A2" s="18" t="str">
        <f>Périmètre!C13</f>
        <v>https://www.eau-seine-normandie.fr/mentions-legales</v>
      </c>
      <c r="B2" s="18"/>
      <c r="C2" s="19"/>
      <c r="D2" s="24"/>
      <c r="E2" s="18"/>
      <c r="F2" s="18"/>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row>
    <row r="3" spans="1:1015" ht="15">
      <c r="A3" s="20"/>
      <c r="B3" s="21" t="s">
        <v>244</v>
      </c>
      <c r="C3" s="21" t="s">
        <v>246</v>
      </c>
      <c r="D3" s="21" t="s">
        <v>247</v>
      </c>
      <c r="E3" s="21" t="s">
        <v>245</v>
      </c>
      <c r="F3" s="21" t="s">
        <v>4</v>
      </c>
    </row>
    <row r="4" spans="1:1015" ht="30">
      <c r="A4" s="148" t="str">
        <f>Synthèse!A9</f>
        <v>Images</v>
      </c>
      <c r="B4" s="2" t="str">
        <f>Synthèse!B9</f>
        <v>1.1</v>
      </c>
      <c r="C4" s="3" t="str">
        <f>Synthèse!C9</f>
        <v>Chaque image porteuse d’information a-t-elle une alternative textuelle ?</v>
      </c>
      <c r="D4" s="2" t="s">
        <v>36</v>
      </c>
      <c r="E4" s="3"/>
      <c r="F4" s="3"/>
    </row>
    <row r="5" spans="1:1015" ht="45">
      <c r="A5" s="134"/>
      <c r="B5" s="2" t="str">
        <f>Synthèse!B10</f>
        <v>1.2</v>
      </c>
      <c r="C5" s="3" t="str">
        <f>Synthèse!C10</f>
        <v>Chaque image de décoration est-elle correctement ignorée par les technologies d’assistance ?</v>
      </c>
      <c r="D5" s="2" t="s">
        <v>35</v>
      </c>
      <c r="E5" s="3" t="s">
        <v>348</v>
      </c>
      <c r="F5" s="3"/>
    </row>
    <row r="6" spans="1:1015" ht="45">
      <c r="A6" s="134"/>
      <c r="B6" s="2" t="str">
        <f>Synthèse!B11</f>
        <v>1.3</v>
      </c>
      <c r="C6" s="3" t="str">
        <f>Synthèse!C11</f>
        <v>Pour chaque image porteuse d'information ayant une alternative textuelle, cette alternative est-elle pertinente (hors cas particuliers) ?</v>
      </c>
      <c r="D6" s="2" t="s">
        <v>36</v>
      </c>
      <c r="E6" s="3"/>
      <c r="F6" s="3"/>
    </row>
    <row r="7" spans="1:1015" ht="60">
      <c r="A7" s="134"/>
      <c r="B7" s="2" t="str">
        <f>Synthèse!B12</f>
        <v>1.4</v>
      </c>
      <c r="C7" s="3" t="str">
        <f>Synthèse!C12</f>
        <v>Pour chaque image utilisée comme CAPTCHA ou comme image-test, ayant une alternative textuelle, cette alternative permet-elle d’identifier la nature et la fonction de l’image ?</v>
      </c>
      <c r="D7" s="2" t="s">
        <v>36</v>
      </c>
      <c r="E7" s="3"/>
      <c r="F7" s="3"/>
    </row>
    <row r="8" spans="1:1015" ht="45">
      <c r="A8" s="134"/>
      <c r="B8" s="2" t="str">
        <f>Synthèse!B13</f>
        <v>1.5</v>
      </c>
      <c r="C8" s="3" t="str">
        <f>Synthèse!C13</f>
        <v>Pour chaque image utilisée comme CAPTCHA, une solution d’accès alternatif au contenu ou à la fonction du CAPTCHA est-elle présente ?</v>
      </c>
      <c r="D8" s="2" t="s">
        <v>36</v>
      </c>
      <c r="E8" s="22"/>
      <c r="F8" s="3"/>
    </row>
    <row r="9" spans="1:1015" ht="30">
      <c r="A9" s="134"/>
      <c r="B9" s="2" t="str">
        <f>Synthèse!B14</f>
        <v>1.6</v>
      </c>
      <c r="C9" s="3" t="str">
        <f>Synthèse!C14</f>
        <v>Chaque image porteuse d’information a-t-elle, si nécessaire, une description détaillée ?</v>
      </c>
      <c r="D9" s="2" t="s">
        <v>36</v>
      </c>
      <c r="E9" s="3"/>
      <c r="F9" s="3"/>
    </row>
    <row r="10" spans="1:1015" ht="45">
      <c r="A10" s="134"/>
      <c r="B10" s="2" t="str">
        <f>Synthèse!B15</f>
        <v>1.7</v>
      </c>
      <c r="C10" s="3" t="str">
        <f>Synthèse!C15</f>
        <v>Pour chaque image porteuse d’information ayant une description détaillée, cette description est-elle pertinente ?</v>
      </c>
      <c r="D10" s="2" t="s">
        <v>36</v>
      </c>
      <c r="E10" s="3"/>
      <c r="F10" s="3"/>
    </row>
    <row r="11" spans="1:1015" ht="75">
      <c r="A11" s="134"/>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36</v>
      </c>
      <c r="E11" s="3"/>
      <c r="F11" s="3"/>
    </row>
    <row r="12" spans="1:1015" ht="30">
      <c r="A12" s="149"/>
      <c r="B12" s="2" t="str">
        <f>Synthèse!B17</f>
        <v>1.9</v>
      </c>
      <c r="C12" s="3" t="str">
        <f>Synthèse!C17</f>
        <v>Chaque légende d’image est-elle, si nécessaire, correctement reliée à l’image correspondante ?</v>
      </c>
      <c r="D12" s="2" t="s">
        <v>36</v>
      </c>
      <c r="E12" s="3"/>
      <c r="F12" s="3"/>
    </row>
    <row r="13" spans="1:1015" ht="17" customHeight="1">
      <c r="A13" s="147" t="str">
        <f>Synthèse!A19</f>
        <v>Cadres</v>
      </c>
      <c r="B13" s="33" t="str">
        <f>Synthèse!B19</f>
        <v>2.1</v>
      </c>
      <c r="C13" s="32" t="str">
        <f>Synthèse!C19</f>
        <v>Chaque cadre a-t-il un titre de cadre ?</v>
      </c>
      <c r="D13" s="2" t="s">
        <v>36</v>
      </c>
      <c r="E13" s="85"/>
      <c r="F13" s="32"/>
    </row>
    <row r="14" spans="1:1015" ht="33.5" customHeight="1">
      <c r="A14" s="147"/>
      <c r="B14" s="33" t="str">
        <f>Synthèse!B20</f>
        <v>2.2</v>
      </c>
      <c r="C14" s="32" t="str">
        <f>Synthèse!C20</f>
        <v>Pour chaque cadre ayant un titre de cadre, ce titre de cadre est-il pertinent ?</v>
      </c>
      <c r="D14" s="2" t="s">
        <v>36</v>
      </c>
      <c r="E14" s="32"/>
      <c r="F14" s="32"/>
    </row>
    <row r="15" spans="1:1015" ht="45" customHeight="1">
      <c r="A15" s="147" t="str">
        <f>Synthèse!A22</f>
        <v>Couleurs</v>
      </c>
      <c r="B15" s="2" t="str">
        <f>Synthèse!B22</f>
        <v>3.1</v>
      </c>
      <c r="C15" s="3" t="str">
        <f>Synthèse!C22</f>
        <v>Dans chaque page web, l’information ne doit pas être donnée uniquement par la couleur. Cette règle est-elle respectée ?</v>
      </c>
      <c r="D15" s="2" t="s">
        <v>34</v>
      </c>
      <c r="E15" s="3"/>
      <c r="F15" s="3"/>
    </row>
    <row r="16" spans="1:1015" ht="105">
      <c r="A16" s="147"/>
      <c r="B16" s="2" t="str">
        <f>Synthèse!B23</f>
        <v>3.2</v>
      </c>
      <c r="C16" s="3" t="str">
        <f>Synthèse!C23</f>
        <v>Dans chaque page web, le contraste entre la couleur du texte et la couleur de son arrière-plan est-il suffisamment élevé (hors cas particuliers) ?</v>
      </c>
      <c r="D16" s="2" t="s">
        <v>35</v>
      </c>
      <c r="E16" s="3" t="s">
        <v>356</v>
      </c>
      <c r="F16" s="3" t="s">
        <v>359</v>
      </c>
    </row>
    <row r="17" spans="1:6" ht="75">
      <c r="A17" s="147"/>
      <c r="B17" s="2" t="str">
        <f>Synthèse!B24</f>
        <v>3.3</v>
      </c>
      <c r="C17" s="3" t="str">
        <f>Synthèse!C24</f>
        <v>Dans chaque page web, les couleurs utilisées dans les composants d’interface ou les éléments graphiques porteurs d’informations sont-elles suffisamment contrastées (hors cas particuliers) ?</v>
      </c>
      <c r="D17" s="2" t="s">
        <v>34</v>
      </c>
      <c r="E17" s="90" t="s">
        <v>334</v>
      </c>
      <c r="F17" s="3"/>
    </row>
    <row r="18" spans="1:6" ht="45">
      <c r="A18" s="147" t="str">
        <f>Synthèse!A26</f>
        <v>Multimédia</v>
      </c>
      <c r="B18" s="33" t="str">
        <f>Synthèse!B26</f>
        <v>4.1</v>
      </c>
      <c r="C18" s="32" t="str">
        <f>Synthèse!C26</f>
        <v>Chaque média temporel pré-enregistré a-t-il, si nécessaire, une transcription textuelle ou une audiodescription (hors cas particuliers) ?</v>
      </c>
      <c r="D18" s="33" t="s">
        <v>36</v>
      </c>
      <c r="E18" s="32"/>
      <c r="F18" s="32"/>
    </row>
    <row r="19" spans="1:6" ht="60">
      <c r="A19" s="147"/>
      <c r="B19" s="33" t="str">
        <f>Synthèse!B27</f>
        <v>4.2</v>
      </c>
      <c r="C19" s="32" t="str">
        <f>Synthèse!C27</f>
        <v>Pour chaque média temporel pré-enregistré ayant une transcription textuelle ou une audiodescription synchronisée, celles-ci sont-elles pertinentes (hors cas particuliers) ?</v>
      </c>
      <c r="D19" s="33" t="s">
        <v>36</v>
      </c>
      <c r="E19" s="32"/>
      <c r="F19" s="32"/>
    </row>
    <row r="20" spans="1:6" ht="45">
      <c r="A20" s="147"/>
      <c r="B20" s="33" t="str">
        <f>Synthèse!B28</f>
        <v>4.3</v>
      </c>
      <c r="C20" s="32" t="str">
        <f>Synthèse!C28</f>
        <v>Chaque média temporel synchronisé pré-enregistré a-t-il, si nécessaire, des sous-titres synchronisés (hors cas particuliers) ?</v>
      </c>
      <c r="D20" s="33" t="s">
        <v>36</v>
      </c>
      <c r="E20" s="32"/>
      <c r="F20" s="32"/>
    </row>
    <row r="21" spans="1:6" ht="45">
      <c r="A21" s="147"/>
      <c r="B21" s="33" t="str">
        <f>Synthèse!B29</f>
        <v>4.4</v>
      </c>
      <c r="C21" s="32" t="str">
        <f>Synthèse!C29</f>
        <v>Pour chaque média temporel synchronisé pré-enregistré ayant des sous-titres synchronisés, ces sous-titres sont-ils pertinents ?</v>
      </c>
      <c r="D21" s="33" t="s">
        <v>36</v>
      </c>
      <c r="E21" s="32"/>
      <c r="F21" s="32"/>
    </row>
    <row r="22" spans="1:6" ht="45">
      <c r="A22" s="147"/>
      <c r="B22" s="33" t="str">
        <f>Synthèse!B30</f>
        <v>4.5</v>
      </c>
      <c r="C22" s="32" t="str">
        <f>Synthèse!C30</f>
        <v>Chaque média temporel pré-enregistré a-t-il, si nécessaire, une audiodescription synchronisée (hors cas particuliers) ?</v>
      </c>
      <c r="D22" s="33" t="s">
        <v>36</v>
      </c>
      <c r="E22" s="32"/>
      <c r="F22" s="32"/>
    </row>
    <row r="23" spans="1:6" ht="45">
      <c r="A23" s="147"/>
      <c r="B23" s="33" t="str">
        <f>Synthèse!B31</f>
        <v>4.6</v>
      </c>
      <c r="C23" s="32" t="str">
        <f>Synthèse!C31</f>
        <v>Pour chaque média temporel pré-enregistré ayant une audiodescription synchronisée, celle-ci est-elle pertinente ?</v>
      </c>
      <c r="D23" s="33" t="s">
        <v>36</v>
      </c>
      <c r="E23" s="32"/>
      <c r="F23" s="32"/>
    </row>
    <row r="24" spans="1:6" ht="30">
      <c r="A24" s="147"/>
      <c r="B24" s="33" t="str">
        <f>Synthèse!B32</f>
        <v>4.7</v>
      </c>
      <c r="C24" s="32" t="str">
        <f>Synthèse!C32</f>
        <v>Chaque média temporel est-il clairement identifiable (hors cas particuliers) ?</v>
      </c>
      <c r="D24" s="33" t="s">
        <v>36</v>
      </c>
      <c r="E24" s="32"/>
      <c r="F24" s="32"/>
    </row>
    <row r="25" spans="1:6" ht="30">
      <c r="A25" s="147"/>
      <c r="B25" s="33" t="str">
        <f>Synthèse!B33</f>
        <v>4.8</v>
      </c>
      <c r="C25" s="32" t="str">
        <f>Synthèse!C33</f>
        <v>Chaque média non temporel a-t-il, si nécessaire, une alternative (hors cas particuliers) ?</v>
      </c>
      <c r="D25" s="33" t="s">
        <v>36</v>
      </c>
      <c r="E25" s="32"/>
      <c r="F25" s="32"/>
    </row>
    <row r="26" spans="1:6" ht="30">
      <c r="A26" s="147"/>
      <c r="B26" s="33" t="str">
        <f>Synthèse!B34</f>
        <v>4.9</v>
      </c>
      <c r="C26" s="32" t="str">
        <f>Synthèse!C34</f>
        <v>Pour chaque média non temporel ayant une alternative, cette alternative est-elle pertinente ?</v>
      </c>
      <c r="D26" s="33" t="s">
        <v>36</v>
      </c>
      <c r="E26" s="32"/>
      <c r="F26" s="32"/>
    </row>
    <row r="27" spans="1:6" ht="30">
      <c r="A27" s="147"/>
      <c r="B27" s="33" t="str">
        <f>Synthèse!B35</f>
        <v>4.10</v>
      </c>
      <c r="C27" s="32" t="str">
        <f>Synthèse!C35</f>
        <v>Chaque son déclenché automatiquement est-il contrôlable par l’utilisateur ?</v>
      </c>
      <c r="D27" s="33" t="s">
        <v>36</v>
      </c>
      <c r="E27" s="32"/>
      <c r="F27" s="32"/>
    </row>
    <row r="28" spans="1:6" ht="45">
      <c r="A28" s="147"/>
      <c r="B28" s="33" t="str">
        <f>Synthèse!B36</f>
        <v>4.11</v>
      </c>
      <c r="C28" s="32" t="str">
        <f>Synthèse!C36</f>
        <v>La consultation de chaque média temporel est-elle, si nécessaire, contrôlable par le clavier et tout dispositif de pointage ?</v>
      </c>
      <c r="D28" s="33" t="s">
        <v>36</v>
      </c>
      <c r="E28" s="32"/>
      <c r="F28" s="32"/>
    </row>
    <row r="29" spans="1:6" ht="45">
      <c r="A29" s="147"/>
      <c r="B29" s="33" t="str">
        <f>Synthèse!B37</f>
        <v>4.12</v>
      </c>
      <c r="C29" s="32" t="str">
        <f>Synthèse!C37</f>
        <v>La consultation de chaque média non temporel est-elle contrôlable par le clavier et tout dispositif de pointage ?</v>
      </c>
      <c r="D29" s="33" t="s">
        <v>36</v>
      </c>
      <c r="E29" s="32"/>
      <c r="F29" s="32"/>
    </row>
    <row r="30" spans="1:6" ht="45">
      <c r="A30" s="147"/>
      <c r="B30" s="33" t="str">
        <f>Synthèse!B38</f>
        <v>4.13</v>
      </c>
      <c r="C30" s="32" t="str">
        <f>Synthèse!C38</f>
        <v>Chaque média temporel et non temporel est-il compatible avec les technologies d’assistance (hors cas particuliers) ?</v>
      </c>
      <c r="D30" s="33" t="s">
        <v>36</v>
      </c>
      <c r="E30" s="32"/>
      <c r="F30" s="32"/>
    </row>
    <row r="31" spans="1:6" ht="30">
      <c r="A31" s="147" t="str">
        <f>Synthèse!A40</f>
        <v>Tableaux</v>
      </c>
      <c r="B31" s="2" t="str">
        <f>Synthèse!B40</f>
        <v>5.1</v>
      </c>
      <c r="C31" s="3" t="str">
        <f>Synthèse!C40</f>
        <v>Chaque tableau de données complexe a-t-il un résumé ?</v>
      </c>
      <c r="D31" s="33" t="s">
        <v>36</v>
      </c>
      <c r="E31" s="3"/>
      <c r="F31" s="3"/>
    </row>
    <row r="32" spans="1:6" ht="30">
      <c r="A32" s="147"/>
      <c r="B32" s="2" t="str">
        <f>Synthèse!B41</f>
        <v>5.2</v>
      </c>
      <c r="C32" s="3" t="str">
        <f>Synthèse!C41</f>
        <v>Pour chaque tableau de données complexe ayant un résumé, celui-ci est-il pertinent ?</v>
      </c>
      <c r="D32" s="33" t="s">
        <v>36</v>
      </c>
      <c r="E32" s="3"/>
      <c r="F32" s="3"/>
    </row>
    <row r="33" spans="1:6" ht="45">
      <c r="A33" s="147"/>
      <c r="B33" s="2" t="str">
        <f>Synthèse!B42</f>
        <v>5.3</v>
      </c>
      <c r="C33" s="3" t="str">
        <f>Synthèse!C42</f>
        <v>Pour chaque tableau de mise en forme, le contenu linéarisé reste-t-il compréhensible (hors cas particuliers) ?</v>
      </c>
      <c r="D33" s="33" t="s">
        <v>36</v>
      </c>
      <c r="E33" s="3"/>
      <c r="F33" s="3"/>
    </row>
    <row r="34" spans="1:6" ht="45">
      <c r="A34" s="147"/>
      <c r="B34" s="2" t="str">
        <f>Synthèse!B43</f>
        <v>5.4</v>
      </c>
      <c r="C34" s="3" t="str">
        <f>Synthèse!C43</f>
        <v>Pour chaque tableau de données ayant un titre, le titre est-il correctement associé au tableau de données ?</v>
      </c>
      <c r="D34" s="33" t="s">
        <v>36</v>
      </c>
      <c r="E34" s="3"/>
      <c r="F34" s="3"/>
    </row>
    <row r="35" spans="1:6" ht="30">
      <c r="A35" s="147"/>
      <c r="B35" s="2" t="str">
        <f>Synthèse!B44</f>
        <v>5.5</v>
      </c>
      <c r="C35" s="3" t="str">
        <f>Synthèse!C44</f>
        <v>Pour chaque tableau de données ayant un titre, celui-ci est-il pertinent ?</v>
      </c>
      <c r="D35" s="33" t="s">
        <v>36</v>
      </c>
      <c r="E35" s="3"/>
      <c r="F35" s="3"/>
    </row>
    <row r="36" spans="1:6" ht="45">
      <c r="A36" s="147"/>
      <c r="B36" s="2" t="str">
        <f>Synthèse!B45</f>
        <v>5.6</v>
      </c>
      <c r="C36" s="3" t="str">
        <f>Synthèse!C45</f>
        <v>Pour chaque tableau de données, chaque en-tête de colonnes et chaque en-tête de lignes sont-ils correctement déclarés ?</v>
      </c>
      <c r="D36" s="33" t="s">
        <v>36</v>
      </c>
      <c r="E36" s="3"/>
      <c r="F36" s="3"/>
    </row>
    <row r="37" spans="1:6" ht="60">
      <c r="A37" s="147"/>
      <c r="B37" s="2" t="str">
        <f>Synthèse!B46</f>
        <v>5.7</v>
      </c>
      <c r="C37" s="3" t="str">
        <f>Synthèse!C46</f>
        <v>Pour chaque tableau de données, la technique appropriée permettant d’associer chaque cellule avec ses en-têtes est-elle utilisée (hors cas particuliers) ?</v>
      </c>
      <c r="D37" s="33" t="s">
        <v>36</v>
      </c>
      <c r="E37" s="3"/>
      <c r="F37" s="3"/>
    </row>
    <row r="38" spans="1:6" ht="45">
      <c r="A38" s="147"/>
      <c r="B38" s="2" t="str">
        <f>Synthèse!B47</f>
        <v>5.8</v>
      </c>
      <c r="C38" s="3" t="str">
        <f>Synthèse!C47</f>
        <v>Chaque tableau de mise en forme ne doit pas utiliser d’éléments propres aux tableaux de données. Cette règle est-elle respectée ?</v>
      </c>
      <c r="D38" s="33" t="s">
        <v>36</v>
      </c>
      <c r="E38" s="3"/>
      <c r="F38" s="3"/>
    </row>
    <row r="39" spans="1:6" ht="30">
      <c r="A39" s="147" t="str">
        <f>Synthèse!A49</f>
        <v>Liens</v>
      </c>
      <c r="B39" s="33" t="str">
        <f>Synthèse!B49</f>
        <v>6.1</v>
      </c>
      <c r="C39" s="32" t="str">
        <f>Synthèse!C49</f>
        <v>Chaque lien est-il explicite (hors cas particuliers) ?</v>
      </c>
      <c r="D39" s="33" t="s">
        <v>34</v>
      </c>
      <c r="E39" s="32"/>
      <c r="F39" s="32"/>
    </row>
    <row r="40" spans="1:6" ht="30">
      <c r="A40" s="147"/>
      <c r="B40" s="33" t="str">
        <f>Synthèse!B50</f>
        <v>6.2</v>
      </c>
      <c r="C40" s="32" t="str">
        <f>Synthèse!C50</f>
        <v>Dans chaque page web, chaque lien a-t-il un intitulé ?</v>
      </c>
      <c r="D40" s="33" t="s">
        <v>34</v>
      </c>
      <c r="E40" s="32"/>
      <c r="F40" s="32"/>
    </row>
    <row r="41" spans="1:6" ht="30">
      <c r="A41" s="147" t="str">
        <f>Synthèse!A52</f>
        <v>Scripts</v>
      </c>
      <c r="B41" s="2" t="str">
        <f>Synthèse!B52</f>
        <v>7.1</v>
      </c>
      <c r="C41" s="3" t="str">
        <f>Synthèse!C52</f>
        <v>Chaque script est-il, si nécessaire, compatible avec les technologies d’assistance ?</v>
      </c>
      <c r="D41" s="2" t="s">
        <v>34</v>
      </c>
      <c r="E41" s="3"/>
      <c r="F41" s="3"/>
    </row>
    <row r="42" spans="1:6" ht="30">
      <c r="A42" s="147"/>
      <c r="B42" s="2" t="str">
        <f>Synthèse!B53</f>
        <v>7.2</v>
      </c>
      <c r="C42" s="3" t="str">
        <f>Synthèse!C53</f>
        <v>Pour chaque script ayant une alternative, cette alternative est-elle pertinente ?</v>
      </c>
      <c r="D42" s="2" t="s">
        <v>36</v>
      </c>
      <c r="E42" s="3"/>
      <c r="F42" s="3"/>
    </row>
    <row r="43" spans="1:6" ht="45">
      <c r="A43" s="147"/>
      <c r="B43" s="2" t="str">
        <f>Synthèse!B54</f>
        <v>7.3</v>
      </c>
      <c r="C43" s="3" t="str">
        <f>Synthèse!C54</f>
        <v>Chaque script est-il contrôlable par le clavier et par tout dispositif de pointage (hors cas particuliers) ?</v>
      </c>
      <c r="D43" s="2" t="s">
        <v>34</v>
      </c>
      <c r="E43" s="3"/>
      <c r="F43" s="3"/>
    </row>
    <row r="44" spans="1:6" ht="45">
      <c r="A44" s="147"/>
      <c r="B44" s="2" t="str">
        <f>Synthèse!B55</f>
        <v>7.4</v>
      </c>
      <c r="C44" s="3" t="str">
        <f>Synthèse!C55</f>
        <v>Pour chaque script qui initie un changement de contexte, l’utilisateur est-il averti ou en a-t-il le contrôle ?</v>
      </c>
      <c r="D44" s="2" t="s">
        <v>36</v>
      </c>
      <c r="E44" s="3"/>
      <c r="F44" s="3"/>
    </row>
    <row r="45" spans="1:6" ht="45">
      <c r="A45" s="147"/>
      <c r="B45" s="2" t="str">
        <f>Synthèse!B56</f>
        <v>7.5</v>
      </c>
      <c r="C45" s="3" t="str">
        <f>Synthèse!C56</f>
        <v>Dans chaque page web, les messages de statut sont-ils correctement restitués par les technologies d’assistance ?</v>
      </c>
      <c r="D45" s="2" t="s">
        <v>36</v>
      </c>
      <c r="E45" s="3"/>
      <c r="F45" s="3"/>
    </row>
    <row r="46" spans="1:6" ht="30" customHeight="1">
      <c r="A46" s="147" t="str">
        <f>Synthèse!A58</f>
        <v>Éléments obligatoires</v>
      </c>
      <c r="B46" s="33" t="str">
        <f>Synthèse!B58</f>
        <v>8.1</v>
      </c>
      <c r="C46" s="32" t="str">
        <f>Synthèse!C58</f>
        <v>Chaque page web est-elle définie par un type de document ?</v>
      </c>
      <c r="D46" s="33" t="s">
        <v>34</v>
      </c>
      <c r="E46" s="32"/>
      <c r="F46" s="32"/>
    </row>
    <row r="47" spans="1:6" ht="30">
      <c r="A47" s="147"/>
      <c r="B47" s="33" t="str">
        <f>Synthèse!B59</f>
        <v>8.2</v>
      </c>
      <c r="C47" s="32" t="str">
        <f>Synthèse!C59</f>
        <v>Pour chaque page web, le code source généré est-il valide selon le type de document spécifié ?</v>
      </c>
      <c r="D47" s="33" t="s">
        <v>36</v>
      </c>
      <c r="E47" s="32"/>
      <c r="F47" s="32"/>
    </row>
    <row r="48" spans="1:6" ht="30">
      <c r="A48" s="147"/>
      <c r="B48" s="33" t="str">
        <f>Synthèse!B60</f>
        <v>8.3</v>
      </c>
      <c r="C48" s="32" t="str">
        <f>Synthèse!C60</f>
        <v>Dans chaque page web, la langue par défaut est-elle présente ?</v>
      </c>
      <c r="D48" s="33" t="s">
        <v>34</v>
      </c>
      <c r="E48" s="32"/>
      <c r="F48" s="32"/>
    </row>
    <row r="49" spans="1:6" ht="30">
      <c r="A49" s="147"/>
      <c r="B49" s="33" t="str">
        <f>Synthèse!B61</f>
        <v>8.4</v>
      </c>
      <c r="C49" s="32" t="str">
        <f>Synthèse!C61</f>
        <v>Pour chaque page web ayant une langue par défaut, le code de langue est-il pertinent ?</v>
      </c>
      <c r="D49" s="33" t="s">
        <v>34</v>
      </c>
      <c r="E49" s="32"/>
      <c r="F49" s="32"/>
    </row>
    <row r="50" spans="1:6" ht="15">
      <c r="A50" s="147"/>
      <c r="B50" s="33" t="str">
        <f>Synthèse!B62</f>
        <v>8.5</v>
      </c>
      <c r="C50" s="32" t="str">
        <f>Synthèse!C62</f>
        <v>Chaque page web a-t-elle un titre de page ?</v>
      </c>
      <c r="D50" s="33" t="s">
        <v>34</v>
      </c>
      <c r="E50" s="32"/>
      <c r="F50" s="32"/>
    </row>
    <row r="51" spans="1:6" ht="30">
      <c r="A51" s="147"/>
      <c r="B51" s="33" t="str">
        <f>Synthèse!B63</f>
        <v>8.6</v>
      </c>
      <c r="C51" s="32" t="str">
        <f>Synthèse!C63</f>
        <v>Pour chaque page web ayant un titre de page, ce titre est-il pertinent ?</v>
      </c>
      <c r="D51" s="33" t="s">
        <v>34</v>
      </c>
      <c r="E51" s="32"/>
      <c r="F51" s="32"/>
    </row>
    <row r="52" spans="1:6" ht="45">
      <c r="A52" s="147"/>
      <c r="B52" s="33" t="str">
        <f>Synthèse!B64</f>
        <v>8.7</v>
      </c>
      <c r="C52" s="32" t="str">
        <f>Synthèse!C64</f>
        <v>Dans chaque page web, chaque changement de langue est-il indiqué dans le code source (hors cas particuliers) ?</v>
      </c>
      <c r="D52" s="33" t="s">
        <v>34</v>
      </c>
      <c r="E52" s="32"/>
      <c r="F52" s="32"/>
    </row>
    <row r="53" spans="1:6" ht="45">
      <c r="A53" s="147"/>
      <c r="B53" s="33" t="str">
        <f>Synthèse!B65</f>
        <v>8.8</v>
      </c>
      <c r="C53" s="32" t="str">
        <f>Synthèse!C65</f>
        <v>Dans chaque page web, le code de langue de chaque changement de langue est-il valide et pertinent ?</v>
      </c>
      <c r="D53" s="33" t="s">
        <v>36</v>
      </c>
      <c r="E53" s="32"/>
      <c r="F53" s="32"/>
    </row>
    <row r="54" spans="1:6" ht="60">
      <c r="A54" s="147"/>
      <c r="B54" s="33" t="str">
        <f>Synthèse!B66</f>
        <v>8.9</v>
      </c>
      <c r="C54" s="32" t="str">
        <f>Synthèse!C66</f>
        <v>Dans chaque page web, les balises ne doivent pas être utilisées uniquement à des fins de présentation. Cette règle est-elle respectée ?</v>
      </c>
      <c r="D54" s="33" t="s">
        <v>35</v>
      </c>
      <c r="E54" s="32" t="s">
        <v>357</v>
      </c>
      <c r="F54" s="32"/>
    </row>
    <row r="55" spans="1:6" ht="30">
      <c r="A55" s="147"/>
      <c r="B55" s="33" t="str">
        <f>Synthèse!B67</f>
        <v>8.10</v>
      </c>
      <c r="C55" s="32" t="str">
        <f>Synthèse!C67</f>
        <v>Dans chaque page web, les changements du sens de lecture sont-ils signalés ?</v>
      </c>
      <c r="D55" s="33" t="s">
        <v>36</v>
      </c>
      <c r="E55" s="32"/>
      <c r="F55" s="32"/>
    </row>
    <row r="56" spans="1:6" ht="30">
      <c r="A56" s="147" t="str">
        <f>Synthèse!A69</f>
        <v>Structure</v>
      </c>
      <c r="B56" s="45" t="str">
        <f>Synthèse!B69</f>
        <v>9.1</v>
      </c>
      <c r="C56" s="35" t="str">
        <f>Synthèse!C69</f>
        <v>Dans chaque page web, l’information est-elle structurée par l’utilisation appropriée de titres ?</v>
      </c>
      <c r="D56" s="45" t="s">
        <v>34</v>
      </c>
      <c r="E56" s="35"/>
      <c r="F56" s="35"/>
    </row>
    <row r="57" spans="1:6" ht="45">
      <c r="A57" s="147"/>
      <c r="B57" s="45" t="str">
        <f>Synthèse!B70</f>
        <v>9.2</v>
      </c>
      <c r="C57" s="35" t="str">
        <f>Synthèse!C70</f>
        <v>Dans chaque page web, la structure du document est-elle cohérente (hors cas particuliers) ?</v>
      </c>
      <c r="D57" s="45" t="s">
        <v>34</v>
      </c>
      <c r="E57" s="35"/>
      <c r="F57" s="35"/>
    </row>
    <row r="58" spans="1:6" ht="135">
      <c r="A58" s="147"/>
      <c r="B58" s="45" t="str">
        <f>Synthèse!B71</f>
        <v>9.3</v>
      </c>
      <c r="C58" s="35" t="str">
        <f>Synthèse!C71</f>
        <v>Dans chaque page web, chaque liste est-elle correctement structurée ?</v>
      </c>
      <c r="D58" s="45" t="s">
        <v>34</v>
      </c>
      <c r="E58" s="35" t="s">
        <v>339</v>
      </c>
      <c r="F58" s="35"/>
    </row>
    <row r="59" spans="1:6" ht="30">
      <c r="A59" s="147"/>
      <c r="B59" s="45" t="str">
        <f>Synthèse!B72</f>
        <v>9.4</v>
      </c>
      <c r="C59" s="35" t="str">
        <f>Synthèse!C72</f>
        <v>Dans chaque page web, chaque citation est-elle correctement indiquée ?</v>
      </c>
      <c r="D59" s="45" t="s">
        <v>36</v>
      </c>
      <c r="E59" s="35"/>
      <c r="F59" s="35"/>
    </row>
    <row r="60" spans="1:6" ht="45">
      <c r="A60" s="147" t="str">
        <f>Synthèse!A74</f>
        <v>Présentation</v>
      </c>
      <c r="B60" s="33" t="str">
        <f>Synthèse!B74</f>
        <v>10.1</v>
      </c>
      <c r="C60" s="32" t="str">
        <f>Synthèse!C74</f>
        <v>Dans le site web, des feuilles de styles sont-elles utilisées pour contrôler la présentation de l’information ?</v>
      </c>
      <c r="D60" s="33" t="s">
        <v>35</v>
      </c>
      <c r="E60" s="32" t="s">
        <v>358</v>
      </c>
      <c r="F60" s="32"/>
    </row>
    <row r="61" spans="1:6" ht="45">
      <c r="A61" s="147"/>
      <c r="B61" s="33" t="str">
        <f>Synthèse!B75</f>
        <v>10.2</v>
      </c>
      <c r="C61" s="32" t="str">
        <f>Synthèse!C75</f>
        <v>Dans chaque page web, le contenu visible porteur d’information reste-t-il présent lorsque les feuilles de styles sont désactivées ?</v>
      </c>
      <c r="D61" s="33" t="s">
        <v>34</v>
      </c>
      <c r="E61" s="32"/>
      <c r="F61" s="32"/>
    </row>
    <row r="62" spans="1:6" ht="45">
      <c r="A62" s="147"/>
      <c r="B62" s="33" t="str">
        <f>Synthèse!B76</f>
        <v>10.3</v>
      </c>
      <c r="C62" s="32" t="str">
        <f>Synthèse!C76</f>
        <v>Dans chaque page web, l’information reste-t-elle compréhensible lorsque les feuilles de styles sont désactivées ?</v>
      </c>
      <c r="D62" s="33" t="s">
        <v>34</v>
      </c>
      <c r="E62" s="32"/>
      <c r="F62" s="32"/>
    </row>
    <row r="63" spans="1:6" ht="45">
      <c r="A63" s="147"/>
      <c r="B63" s="33" t="str">
        <f>Synthèse!B77</f>
        <v>10.4</v>
      </c>
      <c r="C63" s="32" t="str">
        <f>Synthèse!C77</f>
        <v>Dans chaque page web, le texte reste-t-il lisible lorsque la taille des caractères est augmentée jusqu’à 200%, au moins (hors cas particuliers) ?</v>
      </c>
      <c r="D63" s="33" t="s">
        <v>34</v>
      </c>
      <c r="E63" s="32"/>
      <c r="F63" s="32"/>
    </row>
    <row r="64" spans="1:6" ht="45">
      <c r="A64" s="147"/>
      <c r="B64" s="33" t="str">
        <f>Synthèse!B78</f>
        <v>10.5</v>
      </c>
      <c r="C64" s="32" t="str">
        <f>Synthèse!C78</f>
        <v>Dans chaque page web, les déclarations CSS de couleurs de fond d’élément et de police sont-elles correctement utilisées ?</v>
      </c>
      <c r="D64" s="33" t="s">
        <v>34</v>
      </c>
      <c r="E64" s="32"/>
      <c r="F64" s="32"/>
    </row>
    <row r="65" spans="1:6" ht="45">
      <c r="A65" s="147"/>
      <c r="B65" s="33" t="str">
        <f>Synthèse!B79</f>
        <v>10.6</v>
      </c>
      <c r="C65" s="32" t="str">
        <f>Synthèse!C79</f>
        <v>Dans chaque page web, chaque lien dont la nature n’est pas évidente est-il visible par rapport au texte environnant ?</v>
      </c>
      <c r="D65" s="33" t="s">
        <v>36</v>
      </c>
      <c r="E65" s="32"/>
      <c r="F65" s="32"/>
    </row>
    <row r="66" spans="1:6" ht="45">
      <c r="A66" s="147"/>
      <c r="B66" s="33" t="str">
        <f>Synthèse!B80</f>
        <v>10.7</v>
      </c>
      <c r="C66" s="32" t="str">
        <f>Synthèse!C80</f>
        <v>Dans chaque page web, pour chaque élément recevant le focus, la prise de focus est-elle visible ?</v>
      </c>
      <c r="D66" s="33" t="s">
        <v>34</v>
      </c>
      <c r="E66" s="32"/>
      <c r="F66" s="32"/>
    </row>
    <row r="67" spans="1:6" ht="45">
      <c r="A67" s="147"/>
      <c r="B67" s="33" t="str">
        <f>Synthèse!B81</f>
        <v>10.8</v>
      </c>
      <c r="C67" s="32" t="str">
        <f>Synthèse!C81</f>
        <v>Pour chaque page web, les contenus cachés ont-ils vocation à être ignorés par les technologies d’assistance ?</v>
      </c>
      <c r="D67" s="33" t="s">
        <v>34</v>
      </c>
      <c r="E67" s="91" t="s">
        <v>348</v>
      </c>
      <c r="F67" s="32"/>
    </row>
    <row r="68" spans="1:6" ht="45">
      <c r="A68" s="147"/>
      <c r="B68" s="33" t="str">
        <f>Synthèse!B82</f>
        <v>10.9</v>
      </c>
      <c r="C68" s="32" t="str">
        <f>Synthèse!C82</f>
        <v>Dans chaque page web, l’information ne doit pas être donnée uniquement par la forme, taille ou position. Cette règle est-elle respectée ?</v>
      </c>
      <c r="D68" s="33" t="s">
        <v>34</v>
      </c>
      <c r="E68" s="32"/>
      <c r="F68" s="32"/>
    </row>
    <row r="69" spans="1:6" ht="60">
      <c r="A69" s="147"/>
      <c r="B69" s="33" t="str">
        <f>Synthèse!B83</f>
        <v>10.10</v>
      </c>
      <c r="C69" s="32" t="str">
        <f>Synthèse!C83</f>
        <v>Dans chaque page web, l’information ne doit pas être donnée par la forme, taille ou position uniquement. Cette règle est-elle implémentée de façon pertinente ?</v>
      </c>
      <c r="D69" s="33" t="s">
        <v>34</v>
      </c>
      <c r="E69" s="32"/>
      <c r="F69" s="32"/>
    </row>
    <row r="70" spans="1:6" ht="105">
      <c r="A70" s="147"/>
      <c r="B70" s="33" t="str">
        <f>Synthèse!B84</f>
        <v>10.11</v>
      </c>
      <c r="C70" s="32"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33" t="s">
        <v>34</v>
      </c>
      <c r="E70" s="32"/>
      <c r="F70" s="32"/>
    </row>
    <row r="71" spans="1:6" ht="60">
      <c r="A71" s="147"/>
      <c r="B71" s="33" t="str">
        <f>Synthèse!B85</f>
        <v>10.12</v>
      </c>
      <c r="C71" s="32" t="str">
        <f>Synthèse!C85</f>
        <v>Dans chaque page web, les propriétés d’espacement du texte peuvent-elles être redéfinies par l’utilisateur sans perte de contenu ou de fonctionnalité (hors cas particuliers) ?</v>
      </c>
      <c r="D71" s="33" t="s">
        <v>34</v>
      </c>
      <c r="E71" s="32"/>
      <c r="F71" s="32"/>
    </row>
    <row r="72" spans="1:6" ht="75">
      <c r="A72" s="147"/>
      <c r="B72" s="33" t="str">
        <f>Synthèse!B86</f>
        <v>10.13</v>
      </c>
      <c r="C72" s="32" t="str">
        <f>Synthèse!C86</f>
        <v>Dans chaque page web, les contenus additionnels apparaissant à la prise de focus ou au survol d’un composant d’interface sont-ils contrôlables par l’utilisateur (hors cas particuliers) ?</v>
      </c>
      <c r="D72" s="33" t="s">
        <v>36</v>
      </c>
      <c r="E72" s="32"/>
      <c r="F72" s="32"/>
    </row>
    <row r="73" spans="1:6" ht="60">
      <c r="A73" s="147"/>
      <c r="B73" s="33" t="str">
        <f>Synthèse!B87</f>
        <v>10.14</v>
      </c>
      <c r="C73" s="32" t="str">
        <f>Synthèse!C87</f>
        <v>Dans chaque page web, les contenus additionnels apparaissant via les styles CSS uniquement peuvent-ils être rendus visibles au clavier et par tout dispositif de pointage ?</v>
      </c>
      <c r="D73" s="33" t="s">
        <v>36</v>
      </c>
      <c r="E73" s="32"/>
      <c r="F73" s="32"/>
    </row>
    <row r="74" spans="1:6" ht="15">
      <c r="A74" s="147" t="str">
        <f>Synthèse!A89</f>
        <v>Formulaires</v>
      </c>
      <c r="B74" s="2" t="str">
        <f>Synthèse!B89</f>
        <v>11.1</v>
      </c>
      <c r="C74" s="3" t="str">
        <f>Synthèse!C89</f>
        <v>Chaque champ de formulaire a-t-il une étiquette ?</v>
      </c>
      <c r="D74" s="2" t="s">
        <v>36</v>
      </c>
      <c r="E74" s="3"/>
      <c r="F74" s="3"/>
    </row>
    <row r="75" spans="1:6" ht="45">
      <c r="A75" s="147"/>
      <c r="B75" s="2" t="str">
        <f>Synthèse!B90</f>
        <v>11.2</v>
      </c>
      <c r="C75" s="3" t="str">
        <f>Synthèse!C90</f>
        <v>Chaque étiquette associée à un champ de formulaire est-elle pertinente (hors cas particuliers) ?</v>
      </c>
      <c r="D75" s="2" t="s">
        <v>36</v>
      </c>
      <c r="E75" s="3"/>
      <c r="F75" s="3"/>
    </row>
    <row r="76" spans="1:6" ht="75">
      <c r="A76" s="147"/>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36</v>
      </c>
      <c r="E76" s="3"/>
      <c r="F76" s="3"/>
    </row>
    <row r="77" spans="1:6" ht="45">
      <c r="A77" s="147"/>
      <c r="B77" s="2" t="str">
        <f>Synthèse!B92</f>
        <v>11.4</v>
      </c>
      <c r="C77" s="3" t="str">
        <f>Synthèse!C92</f>
        <v>Dans chaque formulaire, chaque étiquette de champ et son champ associé sont-ils accolés (hors cas particuliers) ?</v>
      </c>
      <c r="D77" s="2" t="s">
        <v>36</v>
      </c>
      <c r="E77" s="3"/>
      <c r="F77" s="3"/>
    </row>
    <row r="78" spans="1:6" ht="30">
      <c r="A78" s="147"/>
      <c r="B78" s="2" t="str">
        <f>Synthèse!B93</f>
        <v>11.5</v>
      </c>
      <c r="C78" s="3" t="str">
        <f>Synthèse!C93</f>
        <v>Dans chaque formulaire, les champs de même nature sont-ils regroupés, si nécessaire ?</v>
      </c>
      <c r="D78" s="2" t="s">
        <v>36</v>
      </c>
      <c r="E78" s="3"/>
      <c r="F78" s="3"/>
    </row>
    <row r="79" spans="1:6" ht="30">
      <c r="A79" s="147"/>
      <c r="B79" s="2" t="str">
        <f>Synthèse!B94</f>
        <v>11.6</v>
      </c>
      <c r="C79" s="3" t="str">
        <f>Synthèse!C94</f>
        <v>Dans chaque formulaire, chaque regroupement de champs de formulaire a-t-il une légende ?</v>
      </c>
      <c r="D79" s="2" t="s">
        <v>36</v>
      </c>
      <c r="E79" s="3"/>
      <c r="F79" s="3"/>
    </row>
    <row r="80" spans="1:6" ht="45">
      <c r="A80" s="147"/>
      <c r="B80" s="2" t="str">
        <f>Synthèse!B95</f>
        <v>11.7</v>
      </c>
      <c r="C80" s="3" t="str">
        <f>Synthèse!C95</f>
        <v>Dans chaque formulaire, chaque légende associée à un regroupement de champs de même nature est-elle pertinente ?</v>
      </c>
      <c r="D80" s="2" t="s">
        <v>36</v>
      </c>
      <c r="E80" s="3"/>
      <c r="F80" s="3"/>
    </row>
    <row r="81" spans="1:6" ht="45">
      <c r="A81" s="147"/>
      <c r="B81" s="2" t="str">
        <f>Synthèse!B96</f>
        <v>11.8</v>
      </c>
      <c r="C81" s="3" t="str">
        <f>Synthèse!C96</f>
        <v>Dans chaque formulaire, les items de même nature d’une liste de choix sont-ils regroupées de manière pertinente ?</v>
      </c>
      <c r="D81" s="2" t="s">
        <v>36</v>
      </c>
      <c r="E81" s="3"/>
      <c r="F81" s="3"/>
    </row>
    <row r="82" spans="1:6" ht="30">
      <c r="A82" s="147"/>
      <c r="B82" s="2" t="str">
        <f>Synthèse!B97</f>
        <v>11.9</v>
      </c>
      <c r="C82" s="3" t="str">
        <f>Synthèse!C97</f>
        <v>Dans chaque formulaire, l’intitulé de chaque bouton est-il pertinent (hors cas particuliers) ?</v>
      </c>
      <c r="D82" s="2" t="s">
        <v>36</v>
      </c>
      <c r="E82" s="3"/>
      <c r="F82" s="3"/>
    </row>
    <row r="83" spans="1:6" ht="45">
      <c r="A83" s="147"/>
      <c r="B83" s="2" t="str">
        <f>Synthèse!B98</f>
        <v>11.10</v>
      </c>
      <c r="C83" s="3" t="str">
        <f>Synthèse!C98</f>
        <v>Dans chaque formulaire, le contrôle de saisie est-il utilisé de manière pertinente (hors cas particuliers) ?</v>
      </c>
      <c r="D83" s="2" t="s">
        <v>36</v>
      </c>
      <c r="E83" s="3"/>
      <c r="F83" s="3"/>
    </row>
    <row r="84" spans="1:6" ht="45">
      <c r="A84" s="147"/>
      <c r="B84" s="2" t="str">
        <f>Synthèse!B99</f>
        <v>11.11</v>
      </c>
      <c r="C84" s="3" t="str">
        <f>Synthèse!C99</f>
        <v>Dans chaque formulaire, le contrôle de saisie est-il accompagné, si nécessaire, de suggestions facilitant la correction des erreurs de saisie ?</v>
      </c>
      <c r="D84" s="2" t="s">
        <v>36</v>
      </c>
      <c r="E84" s="3"/>
      <c r="F84" s="3"/>
    </row>
    <row r="85" spans="1:6" ht="90">
      <c r="A85" s="147"/>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2" t="s">
        <v>36</v>
      </c>
      <c r="E85" s="3"/>
      <c r="F85" s="3"/>
    </row>
    <row r="86" spans="1:6" ht="45">
      <c r="A86" s="147"/>
      <c r="B86" s="2" t="str">
        <f>Synthèse!B101</f>
        <v>11.13</v>
      </c>
      <c r="C86" s="3" t="str">
        <f>Synthèse!C101</f>
        <v>La finalité d’un champ de saisie peut-elle être déduite pour faciliter le remplissage automatique des champs avec les données de l’utilisateur ?</v>
      </c>
      <c r="D86" s="2" t="s">
        <v>36</v>
      </c>
      <c r="E86" s="3"/>
      <c r="F86" s="3"/>
    </row>
    <row r="87" spans="1:6" ht="45">
      <c r="A87" s="147" t="str">
        <f>Synthèse!A103</f>
        <v>Navigation</v>
      </c>
      <c r="B87" s="33" t="str">
        <f>Synthèse!B103</f>
        <v>12.1</v>
      </c>
      <c r="C87" s="32" t="str">
        <f>Synthèse!C103</f>
        <v>Chaque ensemble de pages dispose-t-il de deux systèmes de navigation différents, au moins (hors cas particuliers) ?</v>
      </c>
      <c r="D87" s="33" t="s">
        <v>34</v>
      </c>
      <c r="E87" s="32"/>
      <c r="F87" s="32"/>
    </row>
    <row r="88" spans="1:6" ht="45">
      <c r="A88" s="147"/>
      <c r="B88" s="33" t="str">
        <f>Synthèse!B104</f>
        <v>12.2</v>
      </c>
      <c r="C88" s="32" t="str">
        <f>Synthèse!C104</f>
        <v>Dans chaque ensemble de pages, le menu et les barres de navigation sont-ils toujours à la même place (hors cas particuliers) ?</v>
      </c>
      <c r="D88" s="33" t="s">
        <v>34</v>
      </c>
      <c r="E88" s="32"/>
      <c r="F88" s="32"/>
    </row>
    <row r="89" spans="1:6" ht="15">
      <c r="A89" s="147"/>
      <c r="B89" s="33" t="str">
        <f>Synthèse!B105</f>
        <v>12.3</v>
      </c>
      <c r="C89" s="32" t="str">
        <f>Synthèse!C105</f>
        <v>La page « plan du site » est-elle pertinente ?</v>
      </c>
      <c r="D89" s="33" t="s">
        <v>36</v>
      </c>
      <c r="E89" s="32"/>
      <c r="F89" s="32"/>
    </row>
    <row r="90" spans="1:6" ht="45">
      <c r="A90" s="147"/>
      <c r="B90" s="33" t="str">
        <f>Synthèse!B106</f>
        <v>12.4</v>
      </c>
      <c r="C90" s="32" t="str">
        <f>Synthèse!C106</f>
        <v>Dans chaque ensemble de pages, la page « plan du site » est-elle accessible à partir d’une fonctionnalité identique ?</v>
      </c>
      <c r="D90" s="33" t="s">
        <v>34</v>
      </c>
      <c r="E90" s="32"/>
      <c r="F90" s="32"/>
    </row>
    <row r="91" spans="1:6" ht="45">
      <c r="A91" s="147"/>
      <c r="B91" s="33" t="str">
        <f>Synthèse!B107</f>
        <v>12.5</v>
      </c>
      <c r="C91" s="32" t="str">
        <f>Synthèse!C107</f>
        <v>Dans chaque ensemble de pages, le moteur de recherche est-il atteignable de manière identique ?</v>
      </c>
      <c r="D91" s="33" t="s">
        <v>34</v>
      </c>
      <c r="E91" s="32"/>
      <c r="F91" s="32"/>
    </row>
    <row r="92" spans="1:6" ht="90">
      <c r="A92" s="147"/>
      <c r="B92" s="33" t="str">
        <f>Synthèse!B108</f>
        <v>12.6</v>
      </c>
      <c r="C92" s="32" t="str">
        <f>Synthèse!C108</f>
        <v>Les zones de regroupement de contenus présentes dans plusieurs pages web (zones d’en-tête, de navigation principale, de contenu principal, de pied de page et de moteur de recherche) peuvent-elles être atteintes ou évitées ?</v>
      </c>
      <c r="D92" s="33" t="s">
        <v>36</v>
      </c>
      <c r="E92" s="91" t="s">
        <v>336</v>
      </c>
      <c r="F92" s="32"/>
    </row>
    <row r="93" spans="1:6" ht="45">
      <c r="A93" s="147"/>
      <c r="B93" s="33" t="str">
        <f>Synthèse!B109</f>
        <v>12.7</v>
      </c>
      <c r="C93" s="32" t="str">
        <f>Synthèse!C109</f>
        <v>Dans chaque page web, un lien d’évitement ou d’accès rapide à la zone de contenu principal est-il présent (hors cas particuliers) ?</v>
      </c>
      <c r="D93" s="33" t="s">
        <v>36</v>
      </c>
      <c r="E93" s="91" t="s">
        <v>336</v>
      </c>
      <c r="F93" s="32"/>
    </row>
    <row r="94" spans="1:6" ht="30">
      <c r="A94" s="147"/>
      <c r="B94" s="33" t="str">
        <f>Synthèse!B110</f>
        <v>12.8</v>
      </c>
      <c r="C94" s="32" t="str">
        <f>Synthèse!C110</f>
        <v>Dans chaque page web, l’ordre de tabulation est-il cohérent ?</v>
      </c>
      <c r="D94" s="33" t="s">
        <v>34</v>
      </c>
      <c r="E94" s="32"/>
      <c r="F94" s="32"/>
    </row>
    <row r="95" spans="1:6" ht="45">
      <c r="A95" s="147"/>
      <c r="B95" s="33" t="str">
        <f>Synthèse!B111</f>
        <v>12.9</v>
      </c>
      <c r="C95" s="32" t="str">
        <f>Synthèse!C111</f>
        <v>Dans chaque page web, la navigation ne doit pas contenir de piège au clavier. Cette règle est-elle respectée ?</v>
      </c>
      <c r="D95" s="33" t="s">
        <v>34</v>
      </c>
      <c r="E95" s="32"/>
      <c r="F95" s="32"/>
    </row>
    <row r="96" spans="1:6" ht="60">
      <c r="A96" s="147"/>
      <c r="B96" s="33" t="str">
        <f>Synthèse!B112</f>
        <v>12.10</v>
      </c>
      <c r="C96" s="32" t="str">
        <f>Synthèse!C112</f>
        <v>Dans chaque page web, les raccourcis clavier n’utilisant qu’une seule touche (lettre minuscule ou majuscule, ponctuation, chiffre ou symbole) sont-ils contrôlables par l’utilisateur ?</v>
      </c>
      <c r="D96" s="33" t="s">
        <v>36</v>
      </c>
      <c r="E96" s="32"/>
      <c r="F96" s="32"/>
    </row>
    <row r="97" spans="1:6" ht="60">
      <c r="A97" s="147"/>
      <c r="B97" s="33" t="str">
        <f>Synthèse!B113</f>
        <v>12.11</v>
      </c>
      <c r="C97" s="32" t="str">
        <f>Synthèse!C113</f>
        <v>Dans chaque page web, les contenus additionnels apparaissant au survol, à la prise de focus ou à l’activation d’un composant d’interface sont-ils si nécessaire atteignables au clavier ?</v>
      </c>
      <c r="D97" s="33" t="s">
        <v>36</v>
      </c>
      <c r="E97" s="32"/>
      <c r="F97" s="32"/>
    </row>
    <row r="98" spans="1:6" ht="45">
      <c r="A98" s="147" t="str">
        <f>Synthèse!A115</f>
        <v>Consultation</v>
      </c>
      <c r="B98" s="2" t="str">
        <f>Synthèse!B115</f>
        <v>13.1</v>
      </c>
      <c r="C98" s="3" t="str">
        <f>Synthèse!C115</f>
        <v>Pour chaque page web, l’utilisateur a-t-il le contrôle de chaque limite de temps modifiant le contenu (hors cas particuliers) ?</v>
      </c>
      <c r="D98" s="2" t="s">
        <v>36</v>
      </c>
      <c r="E98" s="3"/>
      <c r="F98" s="3"/>
    </row>
    <row r="99" spans="1:6" ht="60">
      <c r="A99" s="147"/>
      <c r="B99" s="2" t="str">
        <f>Synthèse!B116</f>
        <v>13.2</v>
      </c>
      <c r="C99" s="3" t="str">
        <f>Synthèse!C116</f>
        <v>Dans chaque page web, l’ouverture d’une nouvelle fenêtre ne doit pas être déclenchée sans action de l’utilisateur. Cette règle est-elle respectée ?</v>
      </c>
      <c r="D99" s="2" t="s">
        <v>34</v>
      </c>
      <c r="E99" s="3"/>
      <c r="F99" s="3"/>
    </row>
    <row r="100" spans="1:6" ht="60">
      <c r="A100" s="147"/>
      <c r="B100" s="2" t="str">
        <f>Synthèse!B117</f>
        <v>13.3</v>
      </c>
      <c r="C100" s="3" t="str">
        <f>Synthèse!C117</f>
        <v>Dans chaque page web, chaque document bureautique en téléchargement possède-t-il, si nécessaire, une version accessible (hors cas particuliers) ?</v>
      </c>
      <c r="D100" s="2" t="s">
        <v>36</v>
      </c>
      <c r="E100" s="3"/>
      <c r="F100" s="3"/>
    </row>
    <row r="101" spans="1:6" ht="45">
      <c r="A101" s="147"/>
      <c r="B101" s="2" t="str">
        <f>Synthèse!B118</f>
        <v>13.4</v>
      </c>
      <c r="C101" s="3" t="str">
        <f>Synthèse!C118</f>
        <v>Pour chaque document bureautique ayant une version accessible, cette version offre-t-elle la même information ?</v>
      </c>
      <c r="D101" s="2" t="s">
        <v>36</v>
      </c>
      <c r="E101" s="3"/>
      <c r="F101" s="3"/>
    </row>
    <row r="102" spans="1:6" ht="45">
      <c r="A102" s="147"/>
      <c r="B102" s="2" t="str">
        <f>Synthèse!B119</f>
        <v>13.5</v>
      </c>
      <c r="C102" s="3" t="str">
        <f>Synthèse!C119</f>
        <v>Dans chaque page web, chaque contenu cryptique (art ASCII, émoticône, syntaxe cryptique) a-t-il une alternative ?</v>
      </c>
      <c r="D102" s="2" t="s">
        <v>36</v>
      </c>
      <c r="E102" s="3"/>
      <c r="F102" s="3"/>
    </row>
    <row r="103" spans="1:6" ht="60">
      <c r="A103" s="147"/>
      <c r="B103" s="2" t="str">
        <f>Synthèse!B120</f>
        <v>13.6</v>
      </c>
      <c r="C103" s="3" t="str">
        <f>Synthèse!C120</f>
        <v>Dans chaque page web, pour chaque contenu cryptique (art ASCII, émoticône, syntaxe cryptique) ayant une alternative, cette alternative est-elle pertinente ?</v>
      </c>
      <c r="D103" s="2" t="s">
        <v>36</v>
      </c>
      <c r="E103" s="3"/>
      <c r="F103" s="3"/>
    </row>
    <row r="104" spans="1:6" ht="45">
      <c r="A104" s="147"/>
      <c r="B104" s="2" t="str">
        <f>Synthèse!B121</f>
        <v>13.7</v>
      </c>
      <c r="C104" s="3" t="str">
        <f>Synthèse!C121</f>
        <v>Dans chaque page web, les changements brusques de luminosité ou les effets de flash sont-ils correctement utilisés ?</v>
      </c>
      <c r="D104" s="2" t="s">
        <v>36</v>
      </c>
      <c r="E104" s="3"/>
      <c r="F104" s="3"/>
    </row>
    <row r="105" spans="1:6" ht="45">
      <c r="A105" s="147"/>
      <c r="B105" s="2" t="str">
        <f>Synthèse!B122</f>
        <v>13.8</v>
      </c>
      <c r="C105" s="3" t="str">
        <f>Synthèse!C122</f>
        <v>Dans chaque page web, chaque contenu en mouvement ou clignotant est-il contrôlable par l’utilisateur ?</v>
      </c>
      <c r="D105" s="2" t="s">
        <v>36</v>
      </c>
      <c r="E105" s="3"/>
      <c r="F105" s="3"/>
    </row>
    <row r="106" spans="1:6" ht="60">
      <c r="A106" s="147"/>
      <c r="B106" s="2" t="str">
        <f>Synthèse!B123</f>
        <v>13.9</v>
      </c>
      <c r="C106" s="3" t="str">
        <f>Synthèse!C123</f>
        <v>Dans chaque page web, le contenu proposé est-il consultable quelle que soit l’orientation de l’écran (portait ou paysage) (hors cas particuliers) ?</v>
      </c>
      <c r="D106" s="2" t="s">
        <v>34</v>
      </c>
      <c r="E106" s="3"/>
      <c r="F106" s="3"/>
    </row>
    <row r="107" spans="1:6" ht="75">
      <c r="A107" s="147"/>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36</v>
      </c>
      <c r="E107" s="3"/>
      <c r="F107" s="3"/>
    </row>
    <row r="108" spans="1:6" ht="75">
      <c r="A108" s="147"/>
      <c r="B108" s="2" t="str">
        <f>Synthèse!B125</f>
        <v>13.11</v>
      </c>
      <c r="C108" s="3" t="str">
        <f>Synthèse!C125</f>
        <v>Dans chaque page web, les actions déclenchées au moyen d’un dispositif de pointage sur un point unique de l’écran peuvent-elles faire l’objet d’une annulation (hors cas particuliers) ?</v>
      </c>
      <c r="D108" s="2" t="s">
        <v>34</v>
      </c>
      <c r="E108" s="3"/>
      <c r="F108" s="3"/>
    </row>
    <row r="109" spans="1:6" ht="60">
      <c r="A109" s="147"/>
      <c r="B109" s="2" t="str">
        <f>Synthèse!B126</f>
        <v>13.12</v>
      </c>
      <c r="C109" s="3" t="str">
        <f>Synthèse!C126</f>
        <v>Dans chaque page web, les fonctionnalités qui impliquent un mouvement de l’appareil ou vers l’appareil peuvent-elles être satisfaites de manière alternative (hors cas particuliers) ?</v>
      </c>
      <c r="D109" s="2" t="s">
        <v>36</v>
      </c>
      <c r="E109" s="3"/>
      <c r="F109" s="3"/>
    </row>
  </sheetData>
  <autoFilter ref="D3:D109" xr:uid="{B62DDF23-6FF1-954C-BE56-E68E28BA7A0B}"/>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4:D109">
    <cfRule type="cellIs" dxfId="59" priority="1" stopIfTrue="1" operator="equal">
      <formula>"NCT"</formula>
    </cfRule>
    <cfRule type="cellIs" dxfId="58" priority="2" stopIfTrue="1" operator="equal">
      <formula>"C"</formula>
    </cfRule>
    <cfRule type="cellIs" dxfId="57" priority="3" stopIfTrue="1" operator="equal">
      <formula>"NC"</formula>
    </cfRule>
    <cfRule type="cellIs" dxfId="56" priority="4" stopIfTrue="1" operator="equal">
      <formula>"NA"</formula>
    </cfRule>
    <cfRule type="cellIs" dxfId="55" priority="5" stopIfTrue="1" operator="equal">
      <formula>"NT"</formula>
    </cfRule>
  </conditionalFormatting>
  <dataValidations count="1">
    <dataValidation type="list" showErrorMessage="1" sqref="D4:D109" xr:uid="{1E98DB3B-5616-E849-8A43-0054C0EE96E7}">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B109"/>
  <sheetViews>
    <sheetView tabSelected="1" zoomScaleNormal="100" workbookViewId="0">
      <pane xSplit="4" ySplit="3" topLeftCell="E4" activePane="bottomRight" state="frozen"/>
      <selection activeCell="E54" sqref="E54"/>
      <selection pane="topRight" activeCell="E54" sqref="E54"/>
      <selection pane="bottomLeft" activeCell="E54" sqref="E54"/>
      <selection pane="bottomRight" activeCell="E54" sqref="E54"/>
    </sheetView>
  </sheetViews>
  <sheetFormatPr baseColWidth="10" defaultColWidth="0" defaultRowHeight="14" zeroHeight="1"/>
  <cols>
    <col min="1" max="1" width="3.85546875" style="1" customWidth="1"/>
    <col min="2" max="2" width="5.42578125" style="10" customWidth="1"/>
    <col min="3" max="3" width="35.85546875" style="8" customWidth="1"/>
    <col min="4" max="4" width="6.42578125" style="10" customWidth="1"/>
    <col min="5" max="5" width="80.85546875" style="8" customWidth="1"/>
    <col min="6" max="6" width="33.85546875" style="8" customWidth="1"/>
    <col min="7" max="1015" width="14.140625" style="8" hidden="1" customWidth="1"/>
    <col min="1016" max="1016" width="14.140625" style="1" hidden="1"/>
    <col min="1017" max="16384" width="10.85546875" style="1" hidden="1"/>
  </cols>
  <sheetData>
    <row r="1" spans="1:1015">
      <c r="A1" s="16" t="str">
        <f>Périmètre!B14</f>
        <v>Accessibilité</v>
      </c>
      <c r="B1" s="16"/>
      <c r="C1" s="17"/>
      <c r="D1" s="23"/>
      <c r="E1" s="16"/>
      <c r="F1" s="1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row>
    <row r="2" spans="1:1015">
      <c r="A2" s="18" t="str">
        <f>Périmètre!C14</f>
        <v>https://www.eau-seine-normandie.fr/Accessibilite</v>
      </c>
      <c r="B2" s="18"/>
      <c r="C2" s="19"/>
      <c r="D2" s="24"/>
      <c r="E2" s="18"/>
      <c r="F2" s="18"/>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row>
    <row r="3" spans="1:1015" ht="15">
      <c r="A3" s="20"/>
      <c r="B3" s="21" t="s">
        <v>244</v>
      </c>
      <c r="C3" s="21" t="s">
        <v>246</v>
      </c>
      <c r="D3" s="21" t="s">
        <v>247</v>
      </c>
      <c r="E3" s="21" t="s">
        <v>245</v>
      </c>
      <c r="F3" s="21" t="s">
        <v>4</v>
      </c>
    </row>
    <row r="4" spans="1:1015" ht="30">
      <c r="A4" s="148" t="str">
        <f>Synthèse!A9</f>
        <v>Images</v>
      </c>
      <c r="B4" s="2" t="str">
        <f>Synthèse!B9</f>
        <v>1.1</v>
      </c>
      <c r="C4" s="3" t="str">
        <f>Synthèse!C9</f>
        <v>Chaque image porteuse d’information a-t-elle une alternative textuelle ?</v>
      </c>
      <c r="D4" s="2" t="s">
        <v>36</v>
      </c>
      <c r="E4" s="3"/>
      <c r="F4" s="3"/>
    </row>
    <row r="5" spans="1:1015" ht="45">
      <c r="A5" s="134"/>
      <c r="B5" s="2" t="str">
        <f>Synthèse!B10</f>
        <v>1.2</v>
      </c>
      <c r="C5" s="3" t="str">
        <f>Synthèse!C10</f>
        <v>Chaque image de décoration est-elle correctement ignorée par les technologies d’assistance ?</v>
      </c>
      <c r="D5" s="2" t="s">
        <v>35</v>
      </c>
      <c r="E5" s="3" t="s">
        <v>348</v>
      </c>
      <c r="F5" s="3"/>
    </row>
    <row r="6" spans="1:1015" ht="45">
      <c r="A6" s="134"/>
      <c r="B6" s="2" t="str">
        <f>Synthèse!B11</f>
        <v>1.3</v>
      </c>
      <c r="C6" s="3" t="str">
        <f>Synthèse!C11</f>
        <v>Pour chaque image porteuse d'information ayant une alternative textuelle, cette alternative est-elle pertinente (hors cas particuliers) ?</v>
      </c>
      <c r="D6" s="2" t="s">
        <v>36</v>
      </c>
      <c r="E6" s="3"/>
      <c r="F6" s="3"/>
    </row>
    <row r="7" spans="1:1015" ht="60">
      <c r="A7" s="134"/>
      <c r="B7" s="2" t="str">
        <f>Synthèse!B12</f>
        <v>1.4</v>
      </c>
      <c r="C7" s="3" t="str">
        <f>Synthèse!C12</f>
        <v>Pour chaque image utilisée comme CAPTCHA ou comme image-test, ayant une alternative textuelle, cette alternative permet-elle d’identifier la nature et la fonction de l’image ?</v>
      </c>
      <c r="D7" s="2" t="s">
        <v>36</v>
      </c>
      <c r="E7" s="3"/>
      <c r="F7" s="3"/>
    </row>
    <row r="8" spans="1:1015" ht="45">
      <c r="A8" s="134"/>
      <c r="B8" s="2" t="str">
        <f>Synthèse!B13</f>
        <v>1.5</v>
      </c>
      <c r="C8" s="3" t="str">
        <f>Synthèse!C13</f>
        <v>Pour chaque image utilisée comme CAPTCHA, une solution d’accès alternatif au contenu ou à la fonction du CAPTCHA est-elle présente ?</v>
      </c>
      <c r="D8" s="2" t="s">
        <v>36</v>
      </c>
      <c r="E8" s="22"/>
      <c r="F8" s="3"/>
    </row>
    <row r="9" spans="1:1015" ht="30">
      <c r="A9" s="134"/>
      <c r="B9" s="2" t="str">
        <f>Synthèse!B14</f>
        <v>1.6</v>
      </c>
      <c r="C9" s="3" t="str">
        <f>Synthèse!C14</f>
        <v>Chaque image porteuse d’information a-t-elle, si nécessaire, une description détaillée ?</v>
      </c>
      <c r="D9" s="2" t="s">
        <v>36</v>
      </c>
      <c r="E9" s="3"/>
      <c r="F9" s="3"/>
    </row>
    <row r="10" spans="1:1015" ht="45">
      <c r="A10" s="134"/>
      <c r="B10" s="2" t="str">
        <f>Synthèse!B15</f>
        <v>1.7</v>
      </c>
      <c r="C10" s="3" t="str">
        <f>Synthèse!C15</f>
        <v>Pour chaque image porteuse d’information ayant une description détaillée, cette description est-elle pertinente ?</v>
      </c>
      <c r="D10" s="2" t="s">
        <v>36</v>
      </c>
      <c r="E10" s="3"/>
      <c r="F10" s="3"/>
    </row>
    <row r="11" spans="1:1015" ht="75">
      <c r="A11" s="134"/>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36</v>
      </c>
      <c r="E11" s="3"/>
      <c r="F11" s="3"/>
    </row>
    <row r="12" spans="1:1015" ht="30">
      <c r="A12" s="149"/>
      <c r="B12" s="2" t="str">
        <f>Synthèse!B17</f>
        <v>1.9</v>
      </c>
      <c r="C12" s="3" t="str">
        <f>Synthèse!C17</f>
        <v>Chaque légende d’image est-elle, si nécessaire, correctement reliée à l’image correspondante ?</v>
      </c>
      <c r="D12" s="2" t="s">
        <v>36</v>
      </c>
      <c r="E12" s="3"/>
      <c r="F12" s="3"/>
    </row>
    <row r="13" spans="1:1015" ht="17" customHeight="1">
      <c r="A13" s="147" t="str">
        <f>Synthèse!A19</f>
        <v>Cadres</v>
      </c>
      <c r="B13" s="33" t="str">
        <f>Synthèse!B19</f>
        <v>2.1</v>
      </c>
      <c r="C13" s="32" t="str">
        <f>Synthèse!C19</f>
        <v>Chaque cadre a-t-il un titre de cadre ?</v>
      </c>
      <c r="D13" s="2" t="s">
        <v>36</v>
      </c>
      <c r="E13" s="85"/>
      <c r="F13" s="32"/>
    </row>
    <row r="14" spans="1:1015" ht="33.5" customHeight="1">
      <c r="A14" s="147"/>
      <c r="B14" s="33" t="str">
        <f>Synthèse!B20</f>
        <v>2.2</v>
      </c>
      <c r="C14" s="32" t="str">
        <f>Synthèse!C20</f>
        <v>Pour chaque cadre ayant un titre de cadre, ce titre de cadre est-il pertinent ?</v>
      </c>
      <c r="D14" s="2" t="s">
        <v>36</v>
      </c>
      <c r="E14" s="32"/>
      <c r="F14" s="32"/>
    </row>
    <row r="15" spans="1:1015" ht="45" customHeight="1">
      <c r="A15" s="147" t="str">
        <f>Synthèse!A22</f>
        <v>Couleurs</v>
      </c>
      <c r="B15" s="2" t="str">
        <f>Synthèse!B22</f>
        <v>3.1</v>
      </c>
      <c r="C15" s="3" t="str">
        <f>Synthèse!C22</f>
        <v>Dans chaque page web, l’information ne doit pas être donnée uniquement par la couleur. Cette règle est-elle respectée ?</v>
      </c>
      <c r="D15" s="2" t="s">
        <v>34</v>
      </c>
      <c r="E15" s="3"/>
      <c r="F15" s="3"/>
    </row>
    <row r="16" spans="1:1015" ht="45">
      <c r="A16" s="147"/>
      <c r="B16" s="2" t="str">
        <f>Synthèse!B23</f>
        <v>3.2</v>
      </c>
      <c r="C16" s="3" t="str">
        <f>Synthèse!C23</f>
        <v>Dans chaque page web, le contraste entre la couleur du texte et la couleur de son arrière-plan est-il suffisamment élevé (hors cas particuliers) ?</v>
      </c>
      <c r="D16" s="2" t="s">
        <v>34</v>
      </c>
      <c r="E16" s="3"/>
      <c r="F16" s="3"/>
    </row>
    <row r="17" spans="1:6" ht="75">
      <c r="A17" s="147"/>
      <c r="B17" s="2" t="str">
        <f>Synthèse!B24</f>
        <v>3.3</v>
      </c>
      <c r="C17" s="3" t="str">
        <f>Synthèse!C24</f>
        <v>Dans chaque page web, les couleurs utilisées dans les composants d’interface ou les éléments graphiques porteurs d’informations sont-elles suffisamment contrastées (hors cas particuliers) ?</v>
      </c>
      <c r="D17" s="2" t="s">
        <v>34</v>
      </c>
      <c r="E17" s="3"/>
      <c r="F17" s="3"/>
    </row>
    <row r="18" spans="1:6" ht="45">
      <c r="A18" s="147" t="str">
        <f>Synthèse!A26</f>
        <v>Multimédia</v>
      </c>
      <c r="B18" s="33" t="str">
        <f>Synthèse!B26</f>
        <v>4.1</v>
      </c>
      <c r="C18" s="32" t="str">
        <f>Synthèse!C26</f>
        <v>Chaque média temporel pré-enregistré a-t-il, si nécessaire, une transcription textuelle ou une audiodescription (hors cas particuliers) ?</v>
      </c>
      <c r="D18" s="33" t="s">
        <v>36</v>
      </c>
      <c r="E18" s="32"/>
      <c r="F18" s="32"/>
    </row>
    <row r="19" spans="1:6" ht="60">
      <c r="A19" s="147"/>
      <c r="B19" s="33" t="str">
        <f>Synthèse!B27</f>
        <v>4.2</v>
      </c>
      <c r="C19" s="32" t="str">
        <f>Synthèse!C27</f>
        <v>Pour chaque média temporel pré-enregistré ayant une transcription textuelle ou une audiodescription synchronisée, celles-ci sont-elles pertinentes (hors cas particuliers) ?</v>
      </c>
      <c r="D19" s="33" t="s">
        <v>36</v>
      </c>
      <c r="E19" s="32"/>
      <c r="F19" s="32"/>
    </row>
    <row r="20" spans="1:6" ht="45">
      <c r="A20" s="147"/>
      <c r="B20" s="33" t="str">
        <f>Synthèse!B28</f>
        <v>4.3</v>
      </c>
      <c r="C20" s="32" t="str">
        <f>Synthèse!C28</f>
        <v>Chaque média temporel synchronisé pré-enregistré a-t-il, si nécessaire, des sous-titres synchronisés (hors cas particuliers) ?</v>
      </c>
      <c r="D20" s="33" t="s">
        <v>36</v>
      </c>
      <c r="E20" s="32"/>
      <c r="F20" s="32"/>
    </row>
    <row r="21" spans="1:6" ht="45">
      <c r="A21" s="147"/>
      <c r="B21" s="33" t="str">
        <f>Synthèse!B29</f>
        <v>4.4</v>
      </c>
      <c r="C21" s="32" t="str">
        <f>Synthèse!C29</f>
        <v>Pour chaque média temporel synchronisé pré-enregistré ayant des sous-titres synchronisés, ces sous-titres sont-ils pertinents ?</v>
      </c>
      <c r="D21" s="33" t="s">
        <v>36</v>
      </c>
      <c r="E21" s="32"/>
      <c r="F21" s="32"/>
    </row>
    <row r="22" spans="1:6" ht="45">
      <c r="A22" s="147"/>
      <c r="B22" s="33" t="str">
        <f>Synthèse!B30</f>
        <v>4.5</v>
      </c>
      <c r="C22" s="32" t="str">
        <f>Synthèse!C30</f>
        <v>Chaque média temporel pré-enregistré a-t-il, si nécessaire, une audiodescription synchronisée (hors cas particuliers) ?</v>
      </c>
      <c r="D22" s="33" t="s">
        <v>36</v>
      </c>
      <c r="E22" s="32"/>
      <c r="F22" s="32"/>
    </row>
    <row r="23" spans="1:6" ht="45">
      <c r="A23" s="147"/>
      <c r="B23" s="33" t="str">
        <f>Synthèse!B31</f>
        <v>4.6</v>
      </c>
      <c r="C23" s="32" t="str">
        <f>Synthèse!C31</f>
        <v>Pour chaque média temporel pré-enregistré ayant une audiodescription synchronisée, celle-ci est-elle pertinente ?</v>
      </c>
      <c r="D23" s="33" t="s">
        <v>36</v>
      </c>
      <c r="E23" s="32"/>
      <c r="F23" s="32"/>
    </row>
    <row r="24" spans="1:6" ht="30">
      <c r="A24" s="147"/>
      <c r="B24" s="33" t="str">
        <f>Synthèse!B32</f>
        <v>4.7</v>
      </c>
      <c r="C24" s="32" t="str">
        <f>Synthèse!C32</f>
        <v>Chaque média temporel est-il clairement identifiable (hors cas particuliers) ?</v>
      </c>
      <c r="D24" s="33" t="s">
        <v>36</v>
      </c>
      <c r="E24" s="32"/>
      <c r="F24" s="32"/>
    </row>
    <row r="25" spans="1:6" ht="30">
      <c r="A25" s="147"/>
      <c r="B25" s="33" t="str">
        <f>Synthèse!B33</f>
        <v>4.8</v>
      </c>
      <c r="C25" s="32" t="str">
        <f>Synthèse!C33</f>
        <v>Chaque média non temporel a-t-il, si nécessaire, une alternative (hors cas particuliers) ?</v>
      </c>
      <c r="D25" s="33" t="s">
        <v>36</v>
      </c>
      <c r="E25" s="32"/>
      <c r="F25" s="32"/>
    </row>
    <row r="26" spans="1:6" ht="30">
      <c r="A26" s="147"/>
      <c r="B26" s="33" t="str">
        <f>Synthèse!B34</f>
        <v>4.9</v>
      </c>
      <c r="C26" s="32" t="str">
        <f>Synthèse!C34</f>
        <v>Pour chaque média non temporel ayant une alternative, cette alternative est-elle pertinente ?</v>
      </c>
      <c r="D26" s="33" t="s">
        <v>36</v>
      </c>
      <c r="E26" s="32"/>
      <c r="F26" s="32"/>
    </row>
    <row r="27" spans="1:6" ht="30">
      <c r="A27" s="147"/>
      <c r="B27" s="33" t="str">
        <f>Synthèse!B35</f>
        <v>4.10</v>
      </c>
      <c r="C27" s="32" t="str">
        <f>Synthèse!C35</f>
        <v>Chaque son déclenché automatiquement est-il contrôlable par l’utilisateur ?</v>
      </c>
      <c r="D27" s="33" t="s">
        <v>36</v>
      </c>
      <c r="E27" s="32"/>
      <c r="F27" s="32"/>
    </row>
    <row r="28" spans="1:6" ht="45">
      <c r="A28" s="147"/>
      <c r="B28" s="33" t="str">
        <f>Synthèse!B36</f>
        <v>4.11</v>
      </c>
      <c r="C28" s="32" t="str">
        <f>Synthèse!C36</f>
        <v>La consultation de chaque média temporel est-elle, si nécessaire, contrôlable par le clavier et tout dispositif de pointage ?</v>
      </c>
      <c r="D28" s="33" t="s">
        <v>36</v>
      </c>
      <c r="E28" s="32"/>
      <c r="F28" s="32"/>
    </row>
    <row r="29" spans="1:6" ht="45">
      <c r="A29" s="147"/>
      <c r="B29" s="33" t="str">
        <f>Synthèse!B37</f>
        <v>4.12</v>
      </c>
      <c r="C29" s="32" t="str">
        <f>Synthèse!C37</f>
        <v>La consultation de chaque média non temporel est-elle contrôlable par le clavier et tout dispositif de pointage ?</v>
      </c>
      <c r="D29" s="33" t="s">
        <v>36</v>
      </c>
      <c r="E29" s="32"/>
      <c r="F29" s="32"/>
    </row>
    <row r="30" spans="1:6" ht="45">
      <c r="A30" s="147"/>
      <c r="B30" s="33" t="str">
        <f>Synthèse!B38</f>
        <v>4.13</v>
      </c>
      <c r="C30" s="32" t="str">
        <f>Synthèse!C38</f>
        <v>Chaque média temporel et non temporel est-il compatible avec les technologies d’assistance (hors cas particuliers) ?</v>
      </c>
      <c r="D30" s="33" t="s">
        <v>36</v>
      </c>
      <c r="E30" s="32"/>
      <c r="F30" s="32"/>
    </row>
    <row r="31" spans="1:6" ht="30">
      <c r="A31" s="147" t="str">
        <f>Synthèse!A40</f>
        <v>Tableaux</v>
      </c>
      <c r="B31" s="2" t="str">
        <f>Synthèse!B40</f>
        <v>5.1</v>
      </c>
      <c r="C31" s="3" t="str">
        <f>Synthèse!C40</f>
        <v>Chaque tableau de données complexe a-t-il un résumé ?</v>
      </c>
      <c r="D31" s="2" t="s">
        <v>36</v>
      </c>
      <c r="E31" s="3"/>
      <c r="F31" s="3"/>
    </row>
    <row r="32" spans="1:6" ht="30">
      <c r="A32" s="147"/>
      <c r="B32" s="2" t="str">
        <f>Synthèse!B41</f>
        <v>5.2</v>
      </c>
      <c r="C32" s="3" t="str">
        <f>Synthèse!C41</f>
        <v>Pour chaque tableau de données complexe ayant un résumé, celui-ci est-il pertinent ?</v>
      </c>
      <c r="D32" s="2" t="s">
        <v>36</v>
      </c>
      <c r="E32" s="3"/>
      <c r="F32" s="3"/>
    </row>
    <row r="33" spans="1:6" ht="45">
      <c r="A33" s="147"/>
      <c r="B33" s="2" t="str">
        <f>Synthèse!B42</f>
        <v>5.3</v>
      </c>
      <c r="C33" s="3" t="str">
        <f>Synthèse!C42</f>
        <v>Pour chaque tableau de mise en forme, le contenu linéarisé reste-t-il compréhensible (hors cas particuliers) ?</v>
      </c>
      <c r="D33" s="2" t="s">
        <v>36</v>
      </c>
      <c r="E33" s="3"/>
      <c r="F33" s="3"/>
    </row>
    <row r="34" spans="1:6" ht="45">
      <c r="A34" s="147"/>
      <c r="B34" s="2" t="str">
        <f>Synthèse!B43</f>
        <v>5.4</v>
      </c>
      <c r="C34" s="3" t="str">
        <f>Synthèse!C43</f>
        <v>Pour chaque tableau de données ayant un titre, le titre est-il correctement associé au tableau de données ?</v>
      </c>
      <c r="D34" s="2" t="s">
        <v>36</v>
      </c>
      <c r="E34" s="3"/>
      <c r="F34" s="3"/>
    </row>
    <row r="35" spans="1:6" ht="30">
      <c r="A35" s="147"/>
      <c r="B35" s="2" t="str">
        <f>Synthèse!B44</f>
        <v>5.5</v>
      </c>
      <c r="C35" s="3" t="str">
        <f>Synthèse!C44</f>
        <v>Pour chaque tableau de données ayant un titre, celui-ci est-il pertinent ?</v>
      </c>
      <c r="D35" s="2" t="s">
        <v>36</v>
      </c>
      <c r="E35" s="3"/>
      <c r="F35" s="3"/>
    </row>
    <row r="36" spans="1:6" ht="45">
      <c r="A36" s="147"/>
      <c r="B36" s="2" t="str">
        <f>Synthèse!B45</f>
        <v>5.6</v>
      </c>
      <c r="C36" s="3" t="str">
        <f>Synthèse!C45</f>
        <v>Pour chaque tableau de données, chaque en-tête de colonnes et chaque en-tête de lignes sont-ils correctement déclarés ?</v>
      </c>
      <c r="D36" s="2" t="s">
        <v>36</v>
      </c>
      <c r="E36" s="3"/>
      <c r="F36" s="3"/>
    </row>
    <row r="37" spans="1:6" ht="60">
      <c r="A37" s="147"/>
      <c r="B37" s="2" t="str">
        <f>Synthèse!B46</f>
        <v>5.7</v>
      </c>
      <c r="C37" s="3" t="str">
        <f>Synthèse!C46</f>
        <v>Pour chaque tableau de données, la technique appropriée permettant d’associer chaque cellule avec ses en-têtes est-elle utilisée (hors cas particuliers) ?</v>
      </c>
      <c r="D37" s="2" t="s">
        <v>36</v>
      </c>
      <c r="E37" s="3"/>
      <c r="F37" s="3"/>
    </row>
    <row r="38" spans="1:6" ht="45">
      <c r="A38" s="147"/>
      <c r="B38" s="2" t="str">
        <f>Synthèse!B47</f>
        <v>5.8</v>
      </c>
      <c r="C38" s="3" t="str">
        <f>Synthèse!C47</f>
        <v>Chaque tableau de mise en forme ne doit pas utiliser d’éléments propres aux tableaux de données. Cette règle est-elle respectée ?</v>
      </c>
      <c r="D38" s="2" t="s">
        <v>36</v>
      </c>
      <c r="E38" s="3"/>
      <c r="F38" s="3"/>
    </row>
    <row r="39" spans="1:6" ht="30">
      <c r="A39" s="147" t="str">
        <f>Synthèse!A49</f>
        <v>Liens</v>
      </c>
      <c r="B39" s="33" t="str">
        <f>Synthèse!B49</f>
        <v>6.1</v>
      </c>
      <c r="C39" s="32" t="str">
        <f>Synthèse!C49</f>
        <v>Chaque lien est-il explicite (hors cas particuliers) ?</v>
      </c>
      <c r="D39" s="33" t="s">
        <v>34</v>
      </c>
      <c r="E39" s="32"/>
      <c r="F39" s="32"/>
    </row>
    <row r="40" spans="1:6" ht="30">
      <c r="A40" s="147"/>
      <c r="B40" s="33" t="str">
        <f>Synthèse!B50</f>
        <v>6.2</v>
      </c>
      <c r="C40" s="32" t="str">
        <f>Synthèse!C50</f>
        <v>Dans chaque page web, chaque lien a-t-il un intitulé ?</v>
      </c>
      <c r="D40" s="33" t="s">
        <v>34</v>
      </c>
      <c r="E40" s="32"/>
      <c r="F40" s="32"/>
    </row>
    <row r="41" spans="1:6" ht="30">
      <c r="A41" s="147" t="str">
        <f>Synthèse!A52</f>
        <v>Scripts</v>
      </c>
      <c r="B41" s="2" t="str">
        <f>Synthèse!B52</f>
        <v>7.1</v>
      </c>
      <c r="C41" s="3" t="str">
        <f>Synthèse!C52</f>
        <v>Chaque script est-il, si nécessaire, compatible avec les technologies d’assistance ?</v>
      </c>
      <c r="D41" s="2" t="s">
        <v>36</v>
      </c>
      <c r="E41" s="3"/>
      <c r="F41" s="3"/>
    </row>
    <row r="42" spans="1:6" ht="30">
      <c r="A42" s="147"/>
      <c r="B42" s="2" t="str">
        <f>Synthèse!B53</f>
        <v>7.2</v>
      </c>
      <c r="C42" s="3" t="str">
        <f>Synthèse!C53</f>
        <v>Pour chaque script ayant une alternative, cette alternative est-elle pertinente ?</v>
      </c>
      <c r="D42" s="2" t="s">
        <v>36</v>
      </c>
      <c r="E42" s="3"/>
      <c r="F42" s="3"/>
    </row>
    <row r="43" spans="1:6" ht="45">
      <c r="A43" s="147"/>
      <c r="B43" s="2" t="str">
        <f>Synthèse!B54</f>
        <v>7.3</v>
      </c>
      <c r="C43" s="3" t="str">
        <f>Synthèse!C54</f>
        <v>Chaque script est-il contrôlable par le clavier et par tout dispositif de pointage (hors cas particuliers) ?</v>
      </c>
      <c r="D43" s="2" t="s">
        <v>36</v>
      </c>
      <c r="E43" s="3"/>
      <c r="F43" s="3"/>
    </row>
    <row r="44" spans="1:6" ht="45">
      <c r="A44" s="147"/>
      <c r="B44" s="2" t="str">
        <f>Synthèse!B55</f>
        <v>7.4</v>
      </c>
      <c r="C44" s="3" t="str">
        <f>Synthèse!C55</f>
        <v>Pour chaque script qui initie un changement de contexte, l’utilisateur est-il averti ou en a-t-il le contrôle ?</v>
      </c>
      <c r="D44" s="2" t="s">
        <v>36</v>
      </c>
      <c r="E44" s="3"/>
      <c r="F44" s="3"/>
    </row>
    <row r="45" spans="1:6" ht="45">
      <c r="A45" s="147"/>
      <c r="B45" s="2" t="str">
        <f>Synthèse!B56</f>
        <v>7.5</v>
      </c>
      <c r="C45" s="3" t="str">
        <f>Synthèse!C56</f>
        <v>Dans chaque page web, les messages de statut sont-ils correctement restitués par les technologies d’assistance ?</v>
      </c>
      <c r="D45" s="2" t="s">
        <v>36</v>
      </c>
      <c r="E45" s="3"/>
      <c r="F45" s="3"/>
    </row>
    <row r="46" spans="1:6" ht="30" customHeight="1">
      <c r="A46" s="147" t="str">
        <f>Synthèse!A58</f>
        <v>Éléments obligatoires</v>
      </c>
      <c r="B46" s="33" t="str">
        <f>Synthèse!B58</f>
        <v>8.1</v>
      </c>
      <c r="C46" s="32" t="str">
        <f>Synthèse!C58</f>
        <v>Chaque page web est-elle définie par un type de document ?</v>
      </c>
      <c r="D46" s="33" t="s">
        <v>34</v>
      </c>
      <c r="E46" s="32"/>
      <c r="F46" s="32"/>
    </row>
    <row r="47" spans="1:6" ht="30">
      <c r="A47" s="147"/>
      <c r="B47" s="33" t="str">
        <f>Synthèse!B59</f>
        <v>8.2</v>
      </c>
      <c r="C47" s="32" t="str">
        <f>Synthèse!C59</f>
        <v>Pour chaque page web, le code source généré est-il valide selon le type de document spécifié ?</v>
      </c>
      <c r="D47" s="33" t="s">
        <v>36</v>
      </c>
      <c r="E47" s="32"/>
      <c r="F47" s="32"/>
    </row>
    <row r="48" spans="1:6" ht="30">
      <c r="A48" s="147"/>
      <c r="B48" s="33" t="str">
        <f>Synthèse!B60</f>
        <v>8.3</v>
      </c>
      <c r="C48" s="32" t="str">
        <f>Synthèse!C60</f>
        <v>Dans chaque page web, la langue par défaut est-elle présente ?</v>
      </c>
      <c r="D48" s="33" t="s">
        <v>34</v>
      </c>
      <c r="E48" s="32"/>
      <c r="F48" s="32"/>
    </row>
    <row r="49" spans="1:6" ht="30">
      <c r="A49" s="147"/>
      <c r="B49" s="33" t="str">
        <f>Synthèse!B61</f>
        <v>8.4</v>
      </c>
      <c r="C49" s="32" t="str">
        <f>Synthèse!C61</f>
        <v>Pour chaque page web ayant une langue par défaut, le code de langue est-il pertinent ?</v>
      </c>
      <c r="D49" s="33" t="s">
        <v>34</v>
      </c>
      <c r="E49" s="32"/>
      <c r="F49" s="32"/>
    </row>
    <row r="50" spans="1:6" ht="15">
      <c r="A50" s="147"/>
      <c r="B50" s="33" t="str">
        <f>Synthèse!B62</f>
        <v>8.5</v>
      </c>
      <c r="C50" s="32" t="str">
        <f>Synthèse!C62</f>
        <v>Chaque page web a-t-elle un titre de page ?</v>
      </c>
      <c r="D50" s="33" t="s">
        <v>34</v>
      </c>
      <c r="E50" s="32"/>
      <c r="F50" s="32"/>
    </row>
    <row r="51" spans="1:6" ht="30">
      <c r="A51" s="147"/>
      <c r="B51" s="33" t="str">
        <f>Synthèse!B63</f>
        <v>8.6</v>
      </c>
      <c r="C51" s="32" t="str">
        <f>Synthèse!C63</f>
        <v>Pour chaque page web ayant un titre de page, ce titre est-il pertinent ?</v>
      </c>
      <c r="D51" s="33" t="s">
        <v>34</v>
      </c>
      <c r="E51" s="32"/>
      <c r="F51" s="32"/>
    </row>
    <row r="52" spans="1:6" ht="45">
      <c r="A52" s="147"/>
      <c r="B52" s="33" t="str">
        <f>Synthèse!B64</f>
        <v>8.7</v>
      </c>
      <c r="C52" s="32" t="str">
        <f>Synthèse!C64</f>
        <v>Dans chaque page web, chaque changement de langue est-il indiqué dans le code source (hors cas particuliers) ?</v>
      </c>
      <c r="D52" s="33" t="s">
        <v>36</v>
      </c>
      <c r="E52" s="32"/>
      <c r="F52" s="32"/>
    </row>
    <row r="53" spans="1:6" ht="45">
      <c r="A53" s="147"/>
      <c r="B53" s="33" t="str">
        <f>Synthèse!B65</f>
        <v>8.8</v>
      </c>
      <c r="C53" s="32" t="str">
        <f>Synthèse!C65</f>
        <v>Dans chaque page web, le code de langue de chaque changement de langue est-il valide et pertinent ?</v>
      </c>
      <c r="D53" s="33" t="s">
        <v>36</v>
      </c>
      <c r="E53" s="32"/>
      <c r="F53" s="32"/>
    </row>
    <row r="54" spans="1:6" ht="60">
      <c r="A54" s="147"/>
      <c r="B54" s="33" t="str">
        <f>Synthèse!B66</f>
        <v>8.9</v>
      </c>
      <c r="C54" s="32" t="str">
        <f>Synthèse!C66</f>
        <v>Dans chaque page web, les balises ne doivent pas être utilisées uniquement à des fins de présentation. Cette règle est-elle respectée ?</v>
      </c>
      <c r="D54" s="33" t="s">
        <v>35</v>
      </c>
      <c r="E54" s="32" t="s">
        <v>474</v>
      </c>
      <c r="F54" s="32"/>
    </row>
    <row r="55" spans="1:6" ht="30">
      <c r="A55" s="147"/>
      <c r="B55" s="33" t="str">
        <f>Synthèse!B67</f>
        <v>8.10</v>
      </c>
      <c r="C55" s="32" t="str">
        <f>Synthèse!C67</f>
        <v>Dans chaque page web, les changements du sens de lecture sont-ils signalés ?</v>
      </c>
      <c r="D55" s="33" t="s">
        <v>36</v>
      </c>
      <c r="E55" s="32"/>
      <c r="F55" s="32"/>
    </row>
    <row r="56" spans="1:6" ht="30">
      <c r="A56" s="147" t="str">
        <f>Synthèse!A69</f>
        <v>Structure</v>
      </c>
      <c r="B56" s="45" t="str">
        <f>Synthèse!B69</f>
        <v>9.1</v>
      </c>
      <c r="C56" s="35" t="str">
        <f>Synthèse!C69</f>
        <v>Dans chaque page web, l’information est-elle structurée par l’utilisation appropriée de titres ?</v>
      </c>
      <c r="D56" s="45" t="s">
        <v>34</v>
      </c>
      <c r="E56" s="35"/>
      <c r="F56" s="35"/>
    </row>
    <row r="57" spans="1:6" ht="45">
      <c r="A57" s="147"/>
      <c r="B57" s="45" t="str">
        <f>Synthèse!B70</f>
        <v>9.2</v>
      </c>
      <c r="C57" s="35" t="str">
        <f>Synthèse!C70</f>
        <v>Dans chaque page web, la structure du document est-elle cohérente (hors cas particuliers) ?</v>
      </c>
      <c r="D57" s="45" t="s">
        <v>35</v>
      </c>
      <c r="E57" s="35" t="s">
        <v>475</v>
      </c>
      <c r="F57" s="35"/>
    </row>
    <row r="58" spans="1:6" ht="30">
      <c r="A58" s="147"/>
      <c r="B58" s="45" t="str">
        <f>Synthèse!B71</f>
        <v>9.3</v>
      </c>
      <c r="C58" s="35" t="str">
        <f>Synthèse!C71</f>
        <v>Dans chaque page web, chaque liste est-elle correctement structurée ?</v>
      </c>
      <c r="D58" s="45" t="s">
        <v>34</v>
      </c>
      <c r="E58" s="35"/>
      <c r="F58" s="35"/>
    </row>
    <row r="59" spans="1:6" ht="30">
      <c r="A59" s="147"/>
      <c r="B59" s="45" t="str">
        <f>Synthèse!B72</f>
        <v>9.4</v>
      </c>
      <c r="C59" s="35" t="str">
        <f>Synthèse!C72</f>
        <v>Dans chaque page web, chaque citation est-elle correctement indiquée ?</v>
      </c>
      <c r="D59" s="45" t="s">
        <v>36</v>
      </c>
      <c r="E59" s="35"/>
      <c r="F59" s="35"/>
    </row>
    <row r="60" spans="1:6" ht="45">
      <c r="A60" s="147" t="str">
        <f>Synthèse!A74</f>
        <v>Présentation</v>
      </c>
      <c r="B60" s="33" t="str">
        <f>Synthèse!B74</f>
        <v>10.1</v>
      </c>
      <c r="C60" s="32" t="str">
        <f>Synthèse!C74</f>
        <v>Dans le site web, des feuilles de styles sont-elles utilisées pour contrôler la présentation de l’information ?</v>
      </c>
      <c r="D60" s="33" t="s">
        <v>34</v>
      </c>
      <c r="E60" s="32"/>
      <c r="F60" s="32"/>
    </row>
    <row r="61" spans="1:6" ht="45">
      <c r="A61" s="147"/>
      <c r="B61" s="33" t="str">
        <f>Synthèse!B75</f>
        <v>10.2</v>
      </c>
      <c r="C61" s="32" t="str">
        <f>Synthèse!C75</f>
        <v>Dans chaque page web, le contenu visible porteur d’information reste-t-il présent lorsque les feuilles de styles sont désactivées ?</v>
      </c>
      <c r="D61" s="33" t="s">
        <v>34</v>
      </c>
      <c r="E61" s="32"/>
      <c r="F61" s="32"/>
    </row>
    <row r="62" spans="1:6" ht="45">
      <c r="A62" s="147"/>
      <c r="B62" s="33" t="str">
        <f>Synthèse!B76</f>
        <v>10.3</v>
      </c>
      <c r="C62" s="32" t="str">
        <f>Synthèse!C76</f>
        <v>Dans chaque page web, l’information reste-t-elle compréhensible lorsque les feuilles de styles sont désactivées ?</v>
      </c>
      <c r="D62" s="33" t="s">
        <v>34</v>
      </c>
      <c r="E62" s="32"/>
      <c r="F62" s="32"/>
    </row>
    <row r="63" spans="1:6" ht="45">
      <c r="A63" s="147"/>
      <c r="B63" s="33" t="str">
        <f>Synthèse!B77</f>
        <v>10.4</v>
      </c>
      <c r="C63" s="32" t="str">
        <f>Synthèse!C77</f>
        <v>Dans chaque page web, le texte reste-t-il lisible lorsque la taille des caractères est augmentée jusqu’à 200%, au moins (hors cas particuliers) ?</v>
      </c>
      <c r="D63" s="33" t="s">
        <v>34</v>
      </c>
      <c r="E63" s="32"/>
      <c r="F63" s="32"/>
    </row>
    <row r="64" spans="1:6" ht="45">
      <c r="A64" s="147"/>
      <c r="B64" s="33" t="str">
        <f>Synthèse!B78</f>
        <v>10.5</v>
      </c>
      <c r="C64" s="32" t="str">
        <f>Synthèse!C78</f>
        <v>Dans chaque page web, les déclarations CSS de couleurs de fond d’élément et de police sont-elles correctement utilisées ?</v>
      </c>
      <c r="D64" s="33" t="s">
        <v>34</v>
      </c>
      <c r="E64" s="32"/>
      <c r="F64" s="32"/>
    </row>
    <row r="65" spans="1:6" ht="45">
      <c r="A65" s="147"/>
      <c r="B65" s="33" t="str">
        <f>Synthèse!B79</f>
        <v>10.6</v>
      </c>
      <c r="C65" s="32" t="str">
        <f>Synthèse!C79</f>
        <v>Dans chaque page web, chaque lien dont la nature n’est pas évidente est-il visible par rapport au texte environnant ?</v>
      </c>
      <c r="D65" s="33" t="s">
        <v>34</v>
      </c>
      <c r="E65" s="32"/>
      <c r="F65" s="32"/>
    </row>
    <row r="66" spans="1:6" ht="45">
      <c r="A66" s="147"/>
      <c r="B66" s="33" t="str">
        <f>Synthèse!B80</f>
        <v>10.7</v>
      </c>
      <c r="C66" s="32" t="str">
        <f>Synthèse!C80</f>
        <v>Dans chaque page web, pour chaque élément recevant le focus, la prise de focus est-elle visible ?</v>
      </c>
      <c r="D66" s="33" t="s">
        <v>34</v>
      </c>
      <c r="E66" s="32"/>
      <c r="F66" s="32"/>
    </row>
    <row r="67" spans="1:6" ht="45">
      <c r="A67" s="147"/>
      <c r="B67" s="33" t="str">
        <f>Synthèse!B81</f>
        <v>10.8</v>
      </c>
      <c r="C67" s="32" t="str">
        <f>Synthèse!C81</f>
        <v>Pour chaque page web, les contenus cachés ont-ils vocation à être ignorés par les technologies d’assistance ?</v>
      </c>
      <c r="D67" s="33" t="s">
        <v>34</v>
      </c>
      <c r="E67" s="32"/>
      <c r="F67" s="32"/>
    </row>
    <row r="68" spans="1:6" ht="45">
      <c r="A68" s="147"/>
      <c r="B68" s="33" t="str">
        <f>Synthèse!B82</f>
        <v>10.9</v>
      </c>
      <c r="C68" s="32" t="str">
        <f>Synthèse!C82</f>
        <v>Dans chaque page web, l’information ne doit pas être donnée uniquement par la forme, taille ou position. Cette règle est-elle respectée ?</v>
      </c>
      <c r="D68" s="33" t="s">
        <v>34</v>
      </c>
      <c r="E68" s="32"/>
      <c r="F68" s="32"/>
    </row>
    <row r="69" spans="1:6" ht="60">
      <c r="A69" s="147"/>
      <c r="B69" s="33" t="str">
        <f>Synthèse!B83</f>
        <v>10.10</v>
      </c>
      <c r="C69" s="32" t="str">
        <f>Synthèse!C83</f>
        <v>Dans chaque page web, l’information ne doit pas être donnée par la forme, taille ou position uniquement. Cette règle est-elle implémentée de façon pertinente ?</v>
      </c>
      <c r="D69" s="33" t="s">
        <v>36</v>
      </c>
      <c r="E69" s="32"/>
      <c r="F69" s="32"/>
    </row>
    <row r="70" spans="1:6" ht="105">
      <c r="A70" s="147"/>
      <c r="B70" s="33" t="str">
        <f>Synthèse!B84</f>
        <v>10.11</v>
      </c>
      <c r="C70" s="32"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33" t="s">
        <v>34</v>
      </c>
      <c r="E70" s="32"/>
      <c r="F70" s="32"/>
    </row>
    <row r="71" spans="1:6" ht="60">
      <c r="A71" s="147"/>
      <c r="B71" s="33" t="str">
        <f>Synthèse!B85</f>
        <v>10.12</v>
      </c>
      <c r="C71" s="32" t="str">
        <f>Synthèse!C85</f>
        <v>Dans chaque page web, les propriétés d’espacement du texte peuvent-elles être redéfinies par l’utilisateur sans perte de contenu ou de fonctionnalité (hors cas particuliers) ?</v>
      </c>
      <c r="D71" s="33" t="s">
        <v>34</v>
      </c>
      <c r="E71" s="32"/>
      <c r="F71" s="32"/>
    </row>
    <row r="72" spans="1:6" ht="75">
      <c r="A72" s="147"/>
      <c r="B72" s="33" t="str">
        <f>Synthèse!B86</f>
        <v>10.13</v>
      </c>
      <c r="C72" s="32" t="str">
        <f>Synthèse!C86</f>
        <v>Dans chaque page web, les contenus additionnels apparaissant à la prise de focus ou au survol d’un composant d’interface sont-ils contrôlables par l’utilisateur (hors cas particuliers) ?</v>
      </c>
      <c r="D72" s="33" t="s">
        <v>36</v>
      </c>
      <c r="E72" s="32"/>
      <c r="F72" s="32"/>
    </row>
    <row r="73" spans="1:6" ht="60">
      <c r="A73" s="147"/>
      <c r="B73" s="33" t="str">
        <f>Synthèse!B87</f>
        <v>10.14</v>
      </c>
      <c r="C73" s="32" t="str">
        <f>Synthèse!C87</f>
        <v>Dans chaque page web, les contenus additionnels apparaissant via les styles CSS uniquement peuvent-ils être rendus visibles au clavier et par tout dispositif de pointage ?</v>
      </c>
      <c r="D73" s="33" t="s">
        <v>36</v>
      </c>
      <c r="E73" s="32"/>
      <c r="F73" s="32"/>
    </row>
    <row r="74" spans="1:6" ht="15">
      <c r="A74" s="147" t="str">
        <f>Synthèse!A89</f>
        <v>Formulaires</v>
      </c>
      <c r="B74" s="2" t="str">
        <f>Synthèse!B89</f>
        <v>11.1</v>
      </c>
      <c r="C74" s="3" t="str">
        <f>Synthèse!C89</f>
        <v>Chaque champ de formulaire a-t-il une étiquette ?</v>
      </c>
      <c r="D74" s="2" t="s">
        <v>36</v>
      </c>
      <c r="E74" s="3"/>
      <c r="F74" s="3"/>
    </row>
    <row r="75" spans="1:6" ht="45">
      <c r="A75" s="147"/>
      <c r="B75" s="2" t="str">
        <f>Synthèse!B90</f>
        <v>11.2</v>
      </c>
      <c r="C75" s="3" t="str">
        <f>Synthèse!C90</f>
        <v>Chaque étiquette associée à un champ de formulaire est-elle pertinente (hors cas particuliers) ?</v>
      </c>
      <c r="D75" s="2" t="s">
        <v>36</v>
      </c>
      <c r="E75" s="3"/>
      <c r="F75" s="3"/>
    </row>
    <row r="76" spans="1:6" ht="75">
      <c r="A76" s="147"/>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36</v>
      </c>
      <c r="E76" s="3"/>
      <c r="F76" s="3"/>
    </row>
    <row r="77" spans="1:6" ht="45">
      <c r="A77" s="147"/>
      <c r="B77" s="2" t="str">
        <f>Synthèse!B92</f>
        <v>11.4</v>
      </c>
      <c r="C77" s="3" t="str">
        <f>Synthèse!C92</f>
        <v>Dans chaque formulaire, chaque étiquette de champ et son champ associé sont-ils accolés (hors cas particuliers) ?</v>
      </c>
      <c r="D77" s="2" t="s">
        <v>36</v>
      </c>
      <c r="E77" s="3"/>
      <c r="F77" s="3"/>
    </row>
    <row r="78" spans="1:6" ht="30">
      <c r="A78" s="147"/>
      <c r="B78" s="2" t="str">
        <f>Synthèse!B93</f>
        <v>11.5</v>
      </c>
      <c r="C78" s="3" t="str">
        <f>Synthèse!C93</f>
        <v>Dans chaque formulaire, les champs de même nature sont-ils regroupés, si nécessaire ?</v>
      </c>
      <c r="D78" s="2" t="s">
        <v>36</v>
      </c>
      <c r="E78" s="3"/>
      <c r="F78" s="3"/>
    </row>
    <row r="79" spans="1:6" ht="30">
      <c r="A79" s="147"/>
      <c r="B79" s="2" t="str">
        <f>Synthèse!B94</f>
        <v>11.6</v>
      </c>
      <c r="C79" s="3" t="str">
        <f>Synthèse!C94</f>
        <v>Dans chaque formulaire, chaque regroupement de champs de formulaire a-t-il une légende ?</v>
      </c>
      <c r="D79" s="2" t="s">
        <v>36</v>
      </c>
      <c r="E79" s="3"/>
      <c r="F79" s="3"/>
    </row>
    <row r="80" spans="1:6" ht="45">
      <c r="A80" s="147"/>
      <c r="B80" s="2" t="str">
        <f>Synthèse!B95</f>
        <v>11.7</v>
      </c>
      <c r="C80" s="3" t="str">
        <f>Synthèse!C95</f>
        <v>Dans chaque formulaire, chaque légende associée à un regroupement de champs de même nature est-elle pertinente ?</v>
      </c>
      <c r="D80" s="2" t="s">
        <v>36</v>
      </c>
      <c r="E80" s="3"/>
      <c r="F80" s="3"/>
    </row>
    <row r="81" spans="1:6" ht="45">
      <c r="A81" s="147"/>
      <c r="B81" s="2" t="str">
        <f>Synthèse!B96</f>
        <v>11.8</v>
      </c>
      <c r="C81" s="3" t="str">
        <f>Synthèse!C96</f>
        <v>Dans chaque formulaire, les items de même nature d’une liste de choix sont-ils regroupées de manière pertinente ?</v>
      </c>
      <c r="D81" s="2" t="s">
        <v>36</v>
      </c>
      <c r="E81" s="3"/>
      <c r="F81" s="3"/>
    </row>
    <row r="82" spans="1:6" ht="30">
      <c r="A82" s="147"/>
      <c r="B82" s="2" t="str">
        <f>Synthèse!B97</f>
        <v>11.9</v>
      </c>
      <c r="C82" s="3" t="str">
        <f>Synthèse!C97</f>
        <v>Dans chaque formulaire, l’intitulé de chaque bouton est-il pertinent (hors cas particuliers) ?</v>
      </c>
      <c r="D82" s="2" t="s">
        <v>36</v>
      </c>
      <c r="E82" s="3"/>
      <c r="F82" s="3"/>
    </row>
    <row r="83" spans="1:6" ht="45">
      <c r="A83" s="147"/>
      <c r="B83" s="2" t="str">
        <f>Synthèse!B98</f>
        <v>11.10</v>
      </c>
      <c r="C83" s="3" t="str">
        <f>Synthèse!C98</f>
        <v>Dans chaque formulaire, le contrôle de saisie est-il utilisé de manière pertinente (hors cas particuliers) ?</v>
      </c>
      <c r="D83" s="2" t="s">
        <v>36</v>
      </c>
      <c r="E83" s="3"/>
      <c r="F83" s="3"/>
    </row>
    <row r="84" spans="1:6" ht="45">
      <c r="A84" s="147"/>
      <c r="B84" s="2" t="str">
        <f>Synthèse!B99</f>
        <v>11.11</v>
      </c>
      <c r="C84" s="3" t="str">
        <f>Synthèse!C99</f>
        <v>Dans chaque formulaire, le contrôle de saisie est-il accompagné, si nécessaire, de suggestions facilitant la correction des erreurs de saisie ?</v>
      </c>
      <c r="D84" s="2" t="s">
        <v>36</v>
      </c>
      <c r="E84" s="3"/>
      <c r="F84" s="3"/>
    </row>
    <row r="85" spans="1:6" ht="90">
      <c r="A85" s="147"/>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2" t="s">
        <v>36</v>
      </c>
      <c r="E85" s="3"/>
      <c r="F85" s="3"/>
    </row>
    <row r="86" spans="1:6" ht="45">
      <c r="A86" s="147"/>
      <c r="B86" s="2" t="str">
        <f>Synthèse!B101</f>
        <v>11.13</v>
      </c>
      <c r="C86" s="3" t="str">
        <f>Synthèse!C101</f>
        <v>La finalité d’un champ de saisie peut-elle être déduite pour faciliter le remplissage automatique des champs avec les données de l’utilisateur ?</v>
      </c>
      <c r="D86" s="2" t="s">
        <v>36</v>
      </c>
      <c r="E86" s="3"/>
      <c r="F86" s="3"/>
    </row>
    <row r="87" spans="1:6" ht="45">
      <c r="A87" s="147" t="str">
        <f>Synthèse!A103</f>
        <v>Navigation</v>
      </c>
      <c r="B87" s="33" t="str">
        <f>Synthèse!B103</f>
        <v>12.1</v>
      </c>
      <c r="C87" s="32" t="str">
        <f>Synthèse!C103</f>
        <v>Chaque ensemble de pages dispose-t-il de deux systèmes de navigation différents, au moins (hors cas particuliers) ?</v>
      </c>
      <c r="D87" s="33" t="s">
        <v>36</v>
      </c>
      <c r="E87" s="32"/>
      <c r="F87" s="32"/>
    </row>
    <row r="88" spans="1:6" ht="45">
      <c r="A88" s="147"/>
      <c r="B88" s="33" t="str">
        <f>Synthèse!B104</f>
        <v>12.2</v>
      </c>
      <c r="C88" s="32" t="str">
        <f>Synthèse!C104</f>
        <v>Dans chaque ensemble de pages, le menu et les barres de navigation sont-ils toujours à la même place (hors cas particuliers) ?</v>
      </c>
      <c r="D88" s="33" t="s">
        <v>36</v>
      </c>
      <c r="E88" s="32"/>
      <c r="F88" s="32"/>
    </row>
    <row r="89" spans="1:6" ht="15">
      <c r="A89" s="147"/>
      <c r="B89" s="33" t="str">
        <f>Synthèse!B105</f>
        <v>12.3</v>
      </c>
      <c r="C89" s="32" t="str">
        <f>Synthèse!C105</f>
        <v>La page « plan du site » est-elle pertinente ?</v>
      </c>
      <c r="D89" s="33" t="s">
        <v>36</v>
      </c>
      <c r="E89" s="32"/>
      <c r="F89" s="32"/>
    </row>
    <row r="90" spans="1:6" ht="45">
      <c r="A90" s="147"/>
      <c r="B90" s="33" t="str">
        <f>Synthèse!B106</f>
        <v>12.4</v>
      </c>
      <c r="C90" s="32" t="str">
        <f>Synthèse!C106</f>
        <v>Dans chaque ensemble de pages, la page « plan du site » est-elle accessible à partir d’une fonctionnalité identique ?</v>
      </c>
      <c r="D90" s="33" t="s">
        <v>36</v>
      </c>
      <c r="E90" s="32"/>
      <c r="F90" s="32"/>
    </row>
    <row r="91" spans="1:6" ht="45">
      <c r="A91" s="147"/>
      <c r="B91" s="33" t="str">
        <f>Synthèse!B107</f>
        <v>12.5</v>
      </c>
      <c r="C91" s="32" t="str">
        <f>Synthèse!C107</f>
        <v>Dans chaque ensemble de pages, le moteur de recherche est-il atteignable de manière identique ?</v>
      </c>
      <c r="D91" s="33" t="s">
        <v>36</v>
      </c>
      <c r="E91" s="32"/>
      <c r="F91" s="32"/>
    </row>
    <row r="92" spans="1:6" ht="90">
      <c r="A92" s="147"/>
      <c r="B92" s="33" t="str">
        <f>Synthèse!B108</f>
        <v>12.6</v>
      </c>
      <c r="C92" s="32" t="str">
        <f>Synthèse!C108</f>
        <v>Les zones de regroupement de contenus présentes dans plusieurs pages web (zones d’en-tête, de navigation principale, de contenu principal, de pied de page et de moteur de recherche) peuvent-elles être atteintes ou évitées ?</v>
      </c>
      <c r="D92" s="33" t="s">
        <v>36</v>
      </c>
      <c r="E92" s="32"/>
      <c r="F92" s="32"/>
    </row>
    <row r="93" spans="1:6" ht="45">
      <c r="A93" s="147"/>
      <c r="B93" s="33" t="str">
        <f>Synthèse!B109</f>
        <v>12.7</v>
      </c>
      <c r="C93" s="32" t="str">
        <f>Synthèse!C109</f>
        <v>Dans chaque page web, un lien d’évitement ou d’accès rapide à la zone de contenu principal est-il présent (hors cas particuliers) ?</v>
      </c>
      <c r="D93" s="33" t="s">
        <v>36</v>
      </c>
      <c r="E93" s="32"/>
      <c r="F93" s="32"/>
    </row>
    <row r="94" spans="1:6" ht="30">
      <c r="A94" s="147"/>
      <c r="B94" s="33" t="str">
        <f>Synthèse!B110</f>
        <v>12.8</v>
      </c>
      <c r="C94" s="32" t="str">
        <f>Synthèse!C110</f>
        <v>Dans chaque page web, l’ordre de tabulation est-il cohérent ?</v>
      </c>
      <c r="D94" s="33" t="s">
        <v>34</v>
      </c>
      <c r="E94" s="32"/>
      <c r="F94" s="32"/>
    </row>
    <row r="95" spans="1:6" ht="45">
      <c r="A95" s="147"/>
      <c r="B95" s="33" t="str">
        <f>Synthèse!B111</f>
        <v>12.9</v>
      </c>
      <c r="C95" s="32" t="str">
        <f>Synthèse!C111</f>
        <v>Dans chaque page web, la navigation ne doit pas contenir de piège au clavier. Cette règle est-elle respectée ?</v>
      </c>
      <c r="D95" s="33" t="s">
        <v>34</v>
      </c>
      <c r="E95" s="32"/>
      <c r="F95" s="32"/>
    </row>
    <row r="96" spans="1:6" ht="60">
      <c r="A96" s="147"/>
      <c r="B96" s="33" t="str">
        <f>Synthèse!B112</f>
        <v>12.10</v>
      </c>
      <c r="C96" s="32" t="str">
        <f>Synthèse!C112</f>
        <v>Dans chaque page web, les raccourcis clavier n’utilisant qu’une seule touche (lettre minuscule ou majuscule, ponctuation, chiffre ou symbole) sont-ils contrôlables par l’utilisateur ?</v>
      </c>
      <c r="D96" s="33" t="s">
        <v>36</v>
      </c>
      <c r="E96" s="32"/>
      <c r="F96" s="32"/>
    </row>
    <row r="97" spans="1:6" ht="60">
      <c r="A97" s="147"/>
      <c r="B97" s="33" t="str">
        <f>Synthèse!B113</f>
        <v>12.11</v>
      </c>
      <c r="C97" s="32" t="str">
        <f>Synthèse!C113</f>
        <v>Dans chaque page web, les contenus additionnels apparaissant au survol, à la prise de focus ou à l’activation d’un composant d’interface sont-ils si nécessaire atteignables au clavier ?</v>
      </c>
      <c r="D97" s="33" t="s">
        <v>36</v>
      </c>
      <c r="E97" s="32"/>
      <c r="F97" s="32"/>
    </row>
    <row r="98" spans="1:6" ht="45">
      <c r="A98" s="147" t="str">
        <f>Synthèse!A115</f>
        <v>Consultation</v>
      </c>
      <c r="B98" s="2" t="str">
        <f>Synthèse!B115</f>
        <v>13.1</v>
      </c>
      <c r="C98" s="3" t="str">
        <f>Synthèse!C115</f>
        <v>Pour chaque page web, l’utilisateur a-t-il le contrôle de chaque limite de temps modifiant le contenu (hors cas particuliers) ?</v>
      </c>
      <c r="D98" s="2" t="s">
        <v>36</v>
      </c>
      <c r="E98" s="3"/>
      <c r="F98" s="3"/>
    </row>
    <row r="99" spans="1:6" ht="60">
      <c r="A99" s="147"/>
      <c r="B99" s="2" t="str">
        <f>Synthèse!B116</f>
        <v>13.2</v>
      </c>
      <c r="C99" s="3" t="str">
        <f>Synthèse!C116</f>
        <v>Dans chaque page web, l’ouverture d’une nouvelle fenêtre ne doit pas être déclenchée sans action de l’utilisateur. Cette règle est-elle respectée ?</v>
      </c>
      <c r="D99" s="2" t="s">
        <v>36</v>
      </c>
      <c r="E99" s="3"/>
      <c r="F99" s="3"/>
    </row>
    <row r="100" spans="1:6" ht="60">
      <c r="A100" s="147"/>
      <c r="B100" s="2" t="str">
        <f>Synthèse!B117</f>
        <v>13.3</v>
      </c>
      <c r="C100" s="3" t="str">
        <f>Synthèse!C117</f>
        <v>Dans chaque page web, chaque document bureautique en téléchargement possède-t-il, si nécessaire, une version accessible (hors cas particuliers) ?</v>
      </c>
      <c r="D100" s="2" t="s">
        <v>36</v>
      </c>
      <c r="E100" s="3"/>
      <c r="F100" s="3"/>
    </row>
    <row r="101" spans="1:6" ht="45">
      <c r="A101" s="147"/>
      <c r="B101" s="2" t="str">
        <f>Synthèse!B118</f>
        <v>13.4</v>
      </c>
      <c r="C101" s="3" t="str">
        <f>Synthèse!C118</f>
        <v>Pour chaque document bureautique ayant une version accessible, cette version offre-t-elle la même information ?</v>
      </c>
      <c r="D101" s="2" t="s">
        <v>36</v>
      </c>
      <c r="E101" s="3"/>
      <c r="F101" s="3"/>
    </row>
    <row r="102" spans="1:6" ht="45">
      <c r="A102" s="147"/>
      <c r="B102" s="2" t="str">
        <f>Synthèse!B119</f>
        <v>13.5</v>
      </c>
      <c r="C102" s="3" t="str">
        <f>Synthèse!C119</f>
        <v>Dans chaque page web, chaque contenu cryptique (art ASCII, émoticône, syntaxe cryptique) a-t-il une alternative ?</v>
      </c>
      <c r="D102" s="2" t="s">
        <v>36</v>
      </c>
      <c r="E102" s="3"/>
      <c r="F102" s="3"/>
    </row>
    <row r="103" spans="1:6" ht="60">
      <c r="A103" s="147"/>
      <c r="B103" s="2" t="str">
        <f>Synthèse!B120</f>
        <v>13.6</v>
      </c>
      <c r="C103" s="3" t="str">
        <f>Synthèse!C120</f>
        <v>Dans chaque page web, pour chaque contenu cryptique (art ASCII, émoticône, syntaxe cryptique) ayant une alternative, cette alternative est-elle pertinente ?</v>
      </c>
      <c r="D103" s="2" t="s">
        <v>36</v>
      </c>
      <c r="E103" s="3"/>
      <c r="F103" s="3"/>
    </row>
    <row r="104" spans="1:6" ht="45">
      <c r="A104" s="147"/>
      <c r="B104" s="2" t="str">
        <f>Synthèse!B121</f>
        <v>13.7</v>
      </c>
      <c r="C104" s="3" t="str">
        <f>Synthèse!C121</f>
        <v>Dans chaque page web, les changements brusques de luminosité ou les effets de flash sont-ils correctement utilisés ?</v>
      </c>
      <c r="D104" s="2" t="s">
        <v>36</v>
      </c>
      <c r="E104" s="3"/>
      <c r="F104" s="3"/>
    </row>
    <row r="105" spans="1:6" ht="45">
      <c r="A105" s="147"/>
      <c r="B105" s="2" t="str">
        <f>Synthèse!B122</f>
        <v>13.8</v>
      </c>
      <c r="C105" s="3" t="str">
        <f>Synthèse!C122</f>
        <v>Dans chaque page web, chaque contenu en mouvement ou clignotant est-il contrôlable par l’utilisateur ?</v>
      </c>
      <c r="D105" s="2" t="s">
        <v>36</v>
      </c>
      <c r="E105" s="3"/>
      <c r="F105" s="3"/>
    </row>
    <row r="106" spans="1:6" ht="60">
      <c r="A106" s="147"/>
      <c r="B106" s="2" t="str">
        <f>Synthèse!B123</f>
        <v>13.9</v>
      </c>
      <c r="C106" s="3" t="str">
        <f>Synthèse!C123</f>
        <v>Dans chaque page web, le contenu proposé est-il consultable quelle que soit l’orientation de l’écran (portait ou paysage) (hors cas particuliers) ?</v>
      </c>
      <c r="D106" s="2" t="s">
        <v>34</v>
      </c>
      <c r="E106" s="3"/>
      <c r="F106" s="3"/>
    </row>
    <row r="107" spans="1:6" ht="75">
      <c r="A107" s="147"/>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36</v>
      </c>
      <c r="E107" s="3"/>
      <c r="F107" s="3"/>
    </row>
    <row r="108" spans="1:6" ht="75">
      <c r="A108" s="147"/>
      <c r="B108" s="2" t="str">
        <f>Synthèse!B125</f>
        <v>13.11</v>
      </c>
      <c r="C108" s="3" t="str">
        <f>Synthèse!C125</f>
        <v>Dans chaque page web, les actions déclenchées au moyen d’un dispositif de pointage sur un point unique de l’écran peuvent-elles faire l’objet d’une annulation (hors cas particuliers) ?</v>
      </c>
      <c r="D108" s="2" t="s">
        <v>34</v>
      </c>
      <c r="E108" s="3"/>
      <c r="F108" s="3"/>
    </row>
    <row r="109" spans="1:6" ht="60">
      <c r="A109" s="147"/>
      <c r="B109" s="2" t="str">
        <f>Synthèse!B126</f>
        <v>13.12</v>
      </c>
      <c r="C109" s="3" t="str">
        <f>Synthèse!C126</f>
        <v>Dans chaque page web, les fonctionnalités qui impliquent un mouvement de l’appareil ou vers l’appareil peuvent-elles être satisfaites de manière alternative (hors cas particuliers) ?</v>
      </c>
      <c r="D109" s="2" t="s">
        <v>36</v>
      </c>
      <c r="E109" s="3"/>
      <c r="F109" s="3"/>
    </row>
  </sheetData>
  <autoFilter ref="D3:D109" xr:uid="{6160AE5C-957B-9746-A325-DDD448EF2EB1}"/>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4:D109">
    <cfRule type="cellIs" dxfId="54" priority="1" stopIfTrue="1" operator="equal">
      <formula>"NCT"</formula>
    </cfRule>
    <cfRule type="cellIs" dxfId="53" priority="2" stopIfTrue="1" operator="equal">
      <formula>"C"</formula>
    </cfRule>
    <cfRule type="cellIs" dxfId="52" priority="3" stopIfTrue="1" operator="equal">
      <formula>"NC"</formula>
    </cfRule>
    <cfRule type="cellIs" dxfId="51" priority="4" stopIfTrue="1" operator="equal">
      <formula>"NA"</formula>
    </cfRule>
    <cfRule type="cellIs" dxfId="50" priority="5" stopIfTrue="1" operator="equal">
      <formula>"NT"</formula>
    </cfRule>
  </conditionalFormatting>
  <dataValidations count="1">
    <dataValidation type="list" showErrorMessage="1" sqref="D4:D14" xr:uid="{E8C184F3-5797-274B-AE64-979C96AE2878}">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B109"/>
  <sheetViews>
    <sheetView tabSelected="1" zoomScaleNormal="100" workbookViewId="0">
      <pane xSplit="4" ySplit="3" topLeftCell="E51" activePane="bottomRight" state="frozen"/>
      <selection activeCell="E54" sqref="E54"/>
      <selection pane="topRight" activeCell="E54" sqref="E54"/>
      <selection pane="bottomLeft" activeCell="E54" sqref="E54"/>
      <selection pane="bottomRight" activeCell="E54" sqref="E54"/>
    </sheetView>
  </sheetViews>
  <sheetFormatPr baseColWidth="10" defaultColWidth="0" defaultRowHeight="14" zeroHeight="1"/>
  <cols>
    <col min="1" max="1" width="3.85546875" style="1" customWidth="1"/>
    <col min="2" max="2" width="5.42578125" style="10" customWidth="1"/>
    <col min="3" max="3" width="35.85546875" style="8" customWidth="1"/>
    <col min="4" max="4" width="6.42578125" style="10" customWidth="1"/>
    <col min="5" max="5" width="80.85546875" style="8" customWidth="1"/>
    <col min="6" max="6" width="33.85546875" style="8" customWidth="1"/>
    <col min="7" max="1015" width="14.140625" style="8" hidden="1" customWidth="1"/>
    <col min="1016" max="1016" width="14.140625" style="1" hidden="1"/>
    <col min="1017" max="16384" width="10.85546875" style="1" hidden="1"/>
  </cols>
  <sheetData>
    <row r="1" spans="1:1015">
      <c r="A1" s="16" t="str">
        <f>Périmètre!B15</f>
        <v>Plan du site</v>
      </c>
      <c r="B1" s="16"/>
      <c r="C1" s="17"/>
      <c r="D1" s="23"/>
      <c r="E1" s="16"/>
      <c r="F1" s="1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row>
    <row r="2" spans="1:1015">
      <c r="A2" s="18" t="str">
        <f>Périmètre!C15</f>
        <v>https://www.eau-seine-normandie.fr/plan-du-site</v>
      </c>
      <c r="B2" s="18"/>
      <c r="C2" s="19"/>
      <c r="D2" s="24"/>
      <c r="E2" s="18"/>
      <c r="F2" s="18"/>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row>
    <row r="3" spans="1:1015" ht="15">
      <c r="A3" s="20"/>
      <c r="B3" s="21" t="s">
        <v>244</v>
      </c>
      <c r="C3" s="21" t="s">
        <v>246</v>
      </c>
      <c r="D3" s="21" t="s">
        <v>247</v>
      </c>
      <c r="E3" s="21" t="s">
        <v>245</v>
      </c>
      <c r="F3" s="21" t="s">
        <v>4</v>
      </c>
    </row>
    <row r="4" spans="1:1015" ht="30">
      <c r="A4" s="148" t="str">
        <f>Synthèse!A9</f>
        <v>Images</v>
      </c>
      <c r="B4" s="2" t="str">
        <f>Synthèse!B9</f>
        <v>1.1</v>
      </c>
      <c r="C4" s="3" t="str">
        <f>Synthèse!C9</f>
        <v>Chaque image porteuse d’information a-t-elle une alternative textuelle ?</v>
      </c>
      <c r="D4" s="2" t="s">
        <v>36</v>
      </c>
      <c r="E4" s="3"/>
      <c r="F4" s="3"/>
    </row>
    <row r="5" spans="1:1015" ht="45">
      <c r="A5" s="134"/>
      <c r="B5" s="2" t="str">
        <f>Synthèse!B10</f>
        <v>1.2</v>
      </c>
      <c r="C5" s="3" t="str">
        <f>Synthèse!C10</f>
        <v>Chaque image de décoration est-elle correctement ignorée par les technologies d’assistance ?</v>
      </c>
      <c r="D5" s="2" t="s">
        <v>35</v>
      </c>
      <c r="E5" s="3" t="s">
        <v>348</v>
      </c>
      <c r="F5" s="3"/>
    </row>
    <row r="6" spans="1:1015" ht="45">
      <c r="A6" s="134"/>
      <c r="B6" s="2" t="str">
        <f>Synthèse!B11</f>
        <v>1.3</v>
      </c>
      <c r="C6" s="3" t="str">
        <f>Synthèse!C11</f>
        <v>Pour chaque image porteuse d'information ayant une alternative textuelle, cette alternative est-elle pertinente (hors cas particuliers) ?</v>
      </c>
      <c r="D6" s="2" t="s">
        <v>36</v>
      </c>
      <c r="E6" s="3"/>
      <c r="F6" s="3"/>
    </row>
    <row r="7" spans="1:1015" ht="60">
      <c r="A7" s="134"/>
      <c r="B7" s="2" t="str">
        <f>Synthèse!B12</f>
        <v>1.4</v>
      </c>
      <c r="C7" s="3" t="str">
        <f>Synthèse!C12</f>
        <v>Pour chaque image utilisée comme CAPTCHA ou comme image-test, ayant une alternative textuelle, cette alternative permet-elle d’identifier la nature et la fonction de l’image ?</v>
      </c>
      <c r="D7" s="2" t="s">
        <v>36</v>
      </c>
      <c r="E7" s="3"/>
      <c r="F7" s="3"/>
    </row>
    <row r="8" spans="1:1015" ht="45">
      <c r="A8" s="134"/>
      <c r="B8" s="2" t="str">
        <f>Synthèse!B13</f>
        <v>1.5</v>
      </c>
      <c r="C8" s="3" t="str">
        <f>Synthèse!C13</f>
        <v>Pour chaque image utilisée comme CAPTCHA, une solution d’accès alternatif au contenu ou à la fonction du CAPTCHA est-elle présente ?</v>
      </c>
      <c r="D8" s="2" t="s">
        <v>36</v>
      </c>
      <c r="E8" s="22"/>
      <c r="F8" s="3"/>
    </row>
    <row r="9" spans="1:1015" ht="30">
      <c r="A9" s="134"/>
      <c r="B9" s="2" t="str">
        <f>Synthèse!B14</f>
        <v>1.6</v>
      </c>
      <c r="C9" s="3" t="str">
        <f>Synthèse!C14</f>
        <v>Chaque image porteuse d’information a-t-elle, si nécessaire, une description détaillée ?</v>
      </c>
      <c r="D9" s="2" t="s">
        <v>36</v>
      </c>
      <c r="E9" s="3"/>
      <c r="F9" s="3"/>
    </row>
    <row r="10" spans="1:1015" ht="45">
      <c r="A10" s="134"/>
      <c r="B10" s="2" t="str">
        <f>Synthèse!B15</f>
        <v>1.7</v>
      </c>
      <c r="C10" s="3" t="str">
        <f>Synthèse!C15</f>
        <v>Pour chaque image porteuse d’information ayant une description détaillée, cette description est-elle pertinente ?</v>
      </c>
      <c r="D10" s="2" t="s">
        <v>36</v>
      </c>
      <c r="E10" s="3"/>
      <c r="F10" s="3"/>
    </row>
    <row r="11" spans="1:1015" ht="75">
      <c r="A11" s="134"/>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36</v>
      </c>
      <c r="E11" s="3"/>
      <c r="F11" s="3"/>
    </row>
    <row r="12" spans="1:1015" ht="30">
      <c r="A12" s="149"/>
      <c r="B12" s="2" t="str">
        <f>Synthèse!B17</f>
        <v>1.9</v>
      </c>
      <c r="C12" s="3" t="str">
        <f>Synthèse!C17</f>
        <v>Chaque légende d’image est-elle, si nécessaire, correctement reliée à l’image correspondante ?</v>
      </c>
      <c r="D12" s="2" t="s">
        <v>36</v>
      </c>
      <c r="E12" s="3"/>
      <c r="F12" s="3"/>
    </row>
    <row r="13" spans="1:1015" ht="17" customHeight="1">
      <c r="A13" s="147" t="str">
        <f>Synthèse!A19</f>
        <v>Cadres</v>
      </c>
      <c r="B13" s="33" t="str">
        <f>Synthèse!B19</f>
        <v>2.1</v>
      </c>
      <c r="C13" s="32" t="str">
        <f>Synthèse!C19</f>
        <v>Chaque cadre a-t-il un titre de cadre ?</v>
      </c>
      <c r="D13" s="2" t="s">
        <v>36</v>
      </c>
      <c r="E13" s="85"/>
      <c r="F13" s="32"/>
    </row>
    <row r="14" spans="1:1015" ht="33.5" customHeight="1">
      <c r="A14" s="147"/>
      <c r="B14" s="33" t="str">
        <f>Synthèse!B20</f>
        <v>2.2</v>
      </c>
      <c r="C14" s="32" t="str">
        <f>Synthèse!C20</f>
        <v>Pour chaque cadre ayant un titre de cadre, ce titre de cadre est-il pertinent ?</v>
      </c>
      <c r="D14" s="2" t="s">
        <v>36</v>
      </c>
      <c r="E14" s="32"/>
      <c r="F14" s="32"/>
    </row>
    <row r="15" spans="1:1015" ht="45" customHeight="1">
      <c r="A15" s="147" t="str">
        <f>Synthèse!A22</f>
        <v>Couleurs</v>
      </c>
      <c r="B15" s="2" t="str">
        <f>Synthèse!B22</f>
        <v>3.1</v>
      </c>
      <c r="C15" s="3" t="str">
        <f>Synthèse!C22</f>
        <v>Dans chaque page web, l’information ne doit pas être donnée uniquement par la couleur. Cette règle est-elle respectée ?</v>
      </c>
      <c r="D15" s="2" t="s">
        <v>34</v>
      </c>
      <c r="E15" s="3"/>
      <c r="F15" s="3"/>
    </row>
    <row r="16" spans="1:1015" ht="90">
      <c r="A16" s="147"/>
      <c r="B16" s="2" t="str">
        <f>Synthèse!B23</f>
        <v>3.2</v>
      </c>
      <c r="C16" s="3" t="str">
        <f>Synthèse!C23</f>
        <v>Dans chaque page web, le contraste entre la couleur du texte et la couleur de son arrière-plan est-il suffisamment élevé (hors cas particuliers) ?</v>
      </c>
      <c r="D16" s="2" t="s">
        <v>34</v>
      </c>
      <c r="E16" s="90" t="s">
        <v>419</v>
      </c>
      <c r="F16" s="3"/>
    </row>
    <row r="17" spans="1:6" ht="75">
      <c r="A17" s="147"/>
      <c r="B17" s="2" t="str">
        <f>Synthèse!B24</f>
        <v>3.3</v>
      </c>
      <c r="C17" s="3" t="str">
        <f>Synthèse!C24</f>
        <v>Dans chaque page web, les couleurs utilisées dans les composants d’interface ou les éléments graphiques porteurs d’informations sont-elles suffisamment contrastées (hors cas particuliers) ?</v>
      </c>
      <c r="D17" s="2" t="s">
        <v>34</v>
      </c>
      <c r="E17" s="90" t="s">
        <v>334</v>
      </c>
      <c r="F17" s="3"/>
    </row>
    <row r="18" spans="1:6" ht="45">
      <c r="A18" s="147" t="str">
        <f>Synthèse!A26</f>
        <v>Multimédia</v>
      </c>
      <c r="B18" s="33" t="str">
        <f>Synthèse!B26</f>
        <v>4.1</v>
      </c>
      <c r="C18" s="32" t="str">
        <f>Synthèse!C26</f>
        <v>Chaque média temporel pré-enregistré a-t-il, si nécessaire, une transcription textuelle ou une audiodescription (hors cas particuliers) ?</v>
      </c>
      <c r="D18" s="2" t="s">
        <v>36</v>
      </c>
      <c r="E18" s="32"/>
      <c r="F18" s="32"/>
    </row>
    <row r="19" spans="1:6" ht="60">
      <c r="A19" s="147"/>
      <c r="B19" s="33" t="str">
        <f>Synthèse!B27</f>
        <v>4.2</v>
      </c>
      <c r="C19" s="32" t="str">
        <f>Synthèse!C27</f>
        <v>Pour chaque média temporel pré-enregistré ayant une transcription textuelle ou une audiodescription synchronisée, celles-ci sont-elles pertinentes (hors cas particuliers) ?</v>
      </c>
      <c r="D19" s="2" t="s">
        <v>36</v>
      </c>
      <c r="E19" s="32"/>
      <c r="F19" s="32"/>
    </row>
    <row r="20" spans="1:6" ht="45">
      <c r="A20" s="147"/>
      <c r="B20" s="33" t="str">
        <f>Synthèse!B28</f>
        <v>4.3</v>
      </c>
      <c r="C20" s="32" t="str">
        <f>Synthèse!C28</f>
        <v>Chaque média temporel synchronisé pré-enregistré a-t-il, si nécessaire, des sous-titres synchronisés (hors cas particuliers) ?</v>
      </c>
      <c r="D20" s="2" t="s">
        <v>36</v>
      </c>
      <c r="E20" s="32"/>
      <c r="F20" s="32"/>
    </row>
    <row r="21" spans="1:6" ht="45">
      <c r="A21" s="147"/>
      <c r="B21" s="33" t="str">
        <f>Synthèse!B29</f>
        <v>4.4</v>
      </c>
      <c r="C21" s="32" t="str">
        <f>Synthèse!C29</f>
        <v>Pour chaque média temporel synchronisé pré-enregistré ayant des sous-titres synchronisés, ces sous-titres sont-ils pertinents ?</v>
      </c>
      <c r="D21" s="2" t="s">
        <v>36</v>
      </c>
      <c r="E21" s="32"/>
      <c r="F21" s="32"/>
    </row>
    <row r="22" spans="1:6" ht="45">
      <c r="A22" s="147"/>
      <c r="B22" s="33" t="str">
        <f>Synthèse!B30</f>
        <v>4.5</v>
      </c>
      <c r="C22" s="32" t="str">
        <f>Synthèse!C30</f>
        <v>Chaque média temporel pré-enregistré a-t-il, si nécessaire, une audiodescription synchronisée (hors cas particuliers) ?</v>
      </c>
      <c r="D22" s="2" t="s">
        <v>36</v>
      </c>
      <c r="E22" s="32"/>
      <c r="F22" s="32"/>
    </row>
    <row r="23" spans="1:6" ht="45">
      <c r="A23" s="147"/>
      <c r="B23" s="33" t="str">
        <f>Synthèse!B31</f>
        <v>4.6</v>
      </c>
      <c r="C23" s="32" t="str">
        <f>Synthèse!C31</f>
        <v>Pour chaque média temporel pré-enregistré ayant une audiodescription synchronisée, celle-ci est-elle pertinente ?</v>
      </c>
      <c r="D23" s="2" t="s">
        <v>36</v>
      </c>
      <c r="E23" s="32"/>
      <c r="F23" s="32"/>
    </row>
    <row r="24" spans="1:6" ht="30">
      <c r="A24" s="147"/>
      <c r="B24" s="33" t="str">
        <f>Synthèse!B32</f>
        <v>4.7</v>
      </c>
      <c r="C24" s="32" t="str">
        <f>Synthèse!C32</f>
        <v>Chaque média temporel est-il clairement identifiable (hors cas particuliers) ?</v>
      </c>
      <c r="D24" s="2" t="s">
        <v>36</v>
      </c>
      <c r="E24" s="32"/>
      <c r="F24" s="32"/>
    </row>
    <row r="25" spans="1:6" ht="30">
      <c r="A25" s="147"/>
      <c r="B25" s="33" t="str">
        <f>Synthèse!B33</f>
        <v>4.8</v>
      </c>
      <c r="C25" s="32" t="str">
        <f>Synthèse!C33</f>
        <v>Chaque média non temporel a-t-il, si nécessaire, une alternative (hors cas particuliers) ?</v>
      </c>
      <c r="D25" s="2" t="s">
        <v>36</v>
      </c>
      <c r="E25" s="32"/>
      <c r="F25" s="32"/>
    </row>
    <row r="26" spans="1:6" ht="30">
      <c r="A26" s="147"/>
      <c r="B26" s="33" t="str">
        <f>Synthèse!B34</f>
        <v>4.9</v>
      </c>
      <c r="C26" s="32" t="str">
        <f>Synthèse!C34</f>
        <v>Pour chaque média non temporel ayant une alternative, cette alternative est-elle pertinente ?</v>
      </c>
      <c r="D26" s="2" t="s">
        <v>36</v>
      </c>
      <c r="E26" s="32"/>
      <c r="F26" s="32"/>
    </row>
    <row r="27" spans="1:6" ht="30">
      <c r="A27" s="147"/>
      <c r="B27" s="33" t="str">
        <f>Synthèse!B35</f>
        <v>4.10</v>
      </c>
      <c r="C27" s="32" t="str">
        <f>Synthèse!C35</f>
        <v>Chaque son déclenché automatiquement est-il contrôlable par l’utilisateur ?</v>
      </c>
      <c r="D27" s="2" t="s">
        <v>36</v>
      </c>
      <c r="E27" s="32"/>
      <c r="F27" s="32"/>
    </row>
    <row r="28" spans="1:6" ht="45">
      <c r="A28" s="147"/>
      <c r="B28" s="33" t="str">
        <f>Synthèse!B36</f>
        <v>4.11</v>
      </c>
      <c r="C28" s="32" t="str">
        <f>Synthèse!C36</f>
        <v>La consultation de chaque média temporel est-elle, si nécessaire, contrôlable par le clavier et tout dispositif de pointage ?</v>
      </c>
      <c r="D28" s="2" t="s">
        <v>36</v>
      </c>
      <c r="E28" s="32"/>
      <c r="F28" s="32"/>
    </row>
    <row r="29" spans="1:6" ht="45">
      <c r="A29" s="147"/>
      <c r="B29" s="33" t="str">
        <f>Synthèse!B37</f>
        <v>4.12</v>
      </c>
      <c r="C29" s="32" t="str">
        <f>Synthèse!C37</f>
        <v>La consultation de chaque média non temporel est-elle contrôlable par le clavier et tout dispositif de pointage ?</v>
      </c>
      <c r="D29" s="2" t="s">
        <v>36</v>
      </c>
      <c r="E29" s="32"/>
      <c r="F29" s="32"/>
    </row>
    <row r="30" spans="1:6" ht="45">
      <c r="A30" s="147"/>
      <c r="B30" s="33" t="str">
        <f>Synthèse!B38</f>
        <v>4.13</v>
      </c>
      <c r="C30" s="32" t="str">
        <f>Synthèse!C38</f>
        <v>Chaque média temporel et non temporel est-il compatible avec les technologies d’assistance (hors cas particuliers) ?</v>
      </c>
      <c r="D30" s="2" t="s">
        <v>36</v>
      </c>
      <c r="E30" s="32"/>
      <c r="F30" s="32"/>
    </row>
    <row r="31" spans="1:6" ht="30">
      <c r="A31" s="147" t="str">
        <f>Synthèse!A40</f>
        <v>Tableaux</v>
      </c>
      <c r="B31" s="2" t="str">
        <f>Synthèse!B40</f>
        <v>5.1</v>
      </c>
      <c r="C31" s="3" t="str">
        <f>Synthèse!C40</f>
        <v>Chaque tableau de données complexe a-t-il un résumé ?</v>
      </c>
      <c r="D31" s="2" t="s">
        <v>36</v>
      </c>
      <c r="E31" s="3"/>
      <c r="F31" s="3"/>
    </row>
    <row r="32" spans="1:6" ht="30">
      <c r="A32" s="147"/>
      <c r="B32" s="2" t="str">
        <f>Synthèse!B41</f>
        <v>5.2</v>
      </c>
      <c r="C32" s="3" t="str">
        <f>Synthèse!C41</f>
        <v>Pour chaque tableau de données complexe ayant un résumé, celui-ci est-il pertinent ?</v>
      </c>
      <c r="D32" s="2" t="s">
        <v>36</v>
      </c>
      <c r="E32" s="3"/>
      <c r="F32" s="3"/>
    </row>
    <row r="33" spans="1:6" ht="45">
      <c r="A33" s="147"/>
      <c r="B33" s="2" t="str">
        <f>Synthèse!B42</f>
        <v>5.3</v>
      </c>
      <c r="C33" s="3" t="str">
        <f>Synthèse!C42</f>
        <v>Pour chaque tableau de mise en forme, le contenu linéarisé reste-t-il compréhensible (hors cas particuliers) ?</v>
      </c>
      <c r="D33" s="2" t="s">
        <v>36</v>
      </c>
      <c r="E33" s="3"/>
      <c r="F33" s="3"/>
    </row>
    <row r="34" spans="1:6" ht="45">
      <c r="A34" s="147"/>
      <c r="B34" s="2" t="str">
        <f>Synthèse!B43</f>
        <v>5.4</v>
      </c>
      <c r="C34" s="3" t="str">
        <f>Synthèse!C43</f>
        <v>Pour chaque tableau de données ayant un titre, le titre est-il correctement associé au tableau de données ?</v>
      </c>
      <c r="D34" s="2" t="s">
        <v>36</v>
      </c>
      <c r="E34" s="3"/>
      <c r="F34" s="3"/>
    </row>
    <row r="35" spans="1:6" ht="30">
      <c r="A35" s="147"/>
      <c r="B35" s="2" t="str">
        <f>Synthèse!B44</f>
        <v>5.5</v>
      </c>
      <c r="C35" s="3" t="str">
        <f>Synthèse!C44</f>
        <v>Pour chaque tableau de données ayant un titre, celui-ci est-il pertinent ?</v>
      </c>
      <c r="D35" s="2" t="s">
        <v>36</v>
      </c>
      <c r="E35" s="3"/>
      <c r="F35" s="3"/>
    </row>
    <row r="36" spans="1:6" ht="45">
      <c r="A36" s="147"/>
      <c r="B36" s="2" t="str">
        <f>Synthèse!B45</f>
        <v>5.6</v>
      </c>
      <c r="C36" s="3" t="str">
        <f>Synthèse!C45</f>
        <v>Pour chaque tableau de données, chaque en-tête de colonnes et chaque en-tête de lignes sont-ils correctement déclarés ?</v>
      </c>
      <c r="D36" s="2" t="s">
        <v>36</v>
      </c>
      <c r="E36" s="3"/>
      <c r="F36" s="3"/>
    </row>
    <row r="37" spans="1:6" ht="60">
      <c r="A37" s="147"/>
      <c r="B37" s="2" t="str">
        <f>Synthèse!B46</f>
        <v>5.7</v>
      </c>
      <c r="C37" s="3" t="str">
        <f>Synthèse!C46</f>
        <v>Pour chaque tableau de données, la technique appropriée permettant d’associer chaque cellule avec ses en-têtes est-elle utilisée (hors cas particuliers) ?</v>
      </c>
      <c r="D37" s="2" t="s">
        <v>36</v>
      </c>
      <c r="E37" s="3"/>
      <c r="F37" s="3"/>
    </row>
    <row r="38" spans="1:6" ht="45">
      <c r="A38" s="147"/>
      <c r="B38" s="2" t="str">
        <f>Synthèse!B47</f>
        <v>5.8</v>
      </c>
      <c r="C38" s="3" t="str">
        <f>Synthèse!C47</f>
        <v>Chaque tableau de mise en forme ne doit pas utiliser d’éléments propres aux tableaux de données. Cette règle est-elle respectée ?</v>
      </c>
      <c r="D38" s="2" t="s">
        <v>36</v>
      </c>
      <c r="E38" s="3"/>
      <c r="F38" s="3"/>
    </row>
    <row r="39" spans="1:6" ht="409.6">
      <c r="A39" s="147" t="str">
        <f>Synthèse!A49</f>
        <v>Liens</v>
      </c>
      <c r="B39" s="33" t="str">
        <f>Synthèse!B49</f>
        <v>6.1</v>
      </c>
      <c r="C39" s="32" t="str">
        <f>Synthèse!C49</f>
        <v>Chaque lien est-il explicite (hors cas particuliers) ?</v>
      </c>
      <c r="D39" s="33" t="s">
        <v>34</v>
      </c>
      <c r="E39" s="32"/>
      <c r="F39" s="32" t="s">
        <v>425</v>
      </c>
    </row>
    <row r="40" spans="1:6" ht="30">
      <c r="A40" s="147"/>
      <c r="B40" s="33" t="str">
        <f>Synthèse!B50</f>
        <v>6.2</v>
      </c>
      <c r="C40" s="32" t="str">
        <f>Synthèse!C50</f>
        <v>Dans chaque page web, chaque lien a-t-il un intitulé ?</v>
      </c>
      <c r="D40" s="33" t="s">
        <v>34</v>
      </c>
      <c r="E40" s="32"/>
      <c r="F40" s="32"/>
    </row>
    <row r="41" spans="1:6" ht="30">
      <c r="A41" s="147" t="str">
        <f>Synthèse!A52</f>
        <v>Scripts</v>
      </c>
      <c r="B41" s="2" t="str">
        <f>Synthèse!B52</f>
        <v>7.1</v>
      </c>
      <c r="C41" s="3" t="str">
        <f>Synthèse!C52</f>
        <v>Chaque script est-il, si nécessaire, compatible avec les technologies d’assistance ?</v>
      </c>
      <c r="D41" s="2" t="s">
        <v>34</v>
      </c>
      <c r="E41" s="3"/>
      <c r="F41" s="3"/>
    </row>
    <row r="42" spans="1:6" ht="30">
      <c r="A42" s="147"/>
      <c r="B42" s="2" t="str">
        <f>Synthèse!B53</f>
        <v>7.2</v>
      </c>
      <c r="C42" s="3" t="str">
        <f>Synthèse!C53</f>
        <v>Pour chaque script ayant une alternative, cette alternative est-elle pertinente ?</v>
      </c>
      <c r="D42" s="2" t="s">
        <v>36</v>
      </c>
      <c r="E42" s="3"/>
      <c r="F42" s="3"/>
    </row>
    <row r="43" spans="1:6" ht="45">
      <c r="A43" s="147"/>
      <c r="B43" s="2" t="str">
        <f>Synthèse!B54</f>
        <v>7.3</v>
      </c>
      <c r="C43" s="3" t="str">
        <f>Synthèse!C54</f>
        <v>Chaque script est-il contrôlable par le clavier et par tout dispositif de pointage (hors cas particuliers) ?</v>
      </c>
      <c r="D43" s="2" t="s">
        <v>34</v>
      </c>
      <c r="E43" s="3"/>
      <c r="F43" s="3"/>
    </row>
    <row r="44" spans="1:6" ht="45">
      <c r="A44" s="147"/>
      <c r="B44" s="2" t="str">
        <f>Synthèse!B55</f>
        <v>7.4</v>
      </c>
      <c r="C44" s="3" t="str">
        <f>Synthèse!C55</f>
        <v>Pour chaque script qui initie un changement de contexte, l’utilisateur est-il averti ou en a-t-il le contrôle ?</v>
      </c>
      <c r="D44" s="2" t="s">
        <v>36</v>
      </c>
      <c r="E44" s="3"/>
      <c r="F44" s="3"/>
    </row>
    <row r="45" spans="1:6" ht="45">
      <c r="A45" s="147"/>
      <c r="B45" s="2" t="str">
        <f>Synthèse!B56</f>
        <v>7.5</v>
      </c>
      <c r="C45" s="3" t="str">
        <f>Synthèse!C56</f>
        <v>Dans chaque page web, les messages de statut sont-ils correctement restitués par les technologies d’assistance ?</v>
      </c>
      <c r="D45" s="2" t="s">
        <v>36</v>
      </c>
      <c r="E45" s="3"/>
      <c r="F45" s="3"/>
    </row>
    <row r="46" spans="1:6" ht="30" customHeight="1">
      <c r="A46" s="147" t="str">
        <f>Synthèse!A58</f>
        <v>Éléments obligatoires</v>
      </c>
      <c r="B46" s="33" t="str">
        <f>Synthèse!B58</f>
        <v>8.1</v>
      </c>
      <c r="C46" s="32" t="str">
        <f>Synthèse!C58</f>
        <v>Chaque page web est-elle définie par un type de document ?</v>
      </c>
      <c r="D46" s="33" t="s">
        <v>34</v>
      </c>
      <c r="E46" s="32"/>
      <c r="F46" s="32"/>
    </row>
    <row r="47" spans="1:6" ht="30">
      <c r="A47" s="147"/>
      <c r="B47" s="33" t="str">
        <f>Synthèse!B59</f>
        <v>8.2</v>
      </c>
      <c r="C47" s="32" t="str">
        <f>Synthèse!C59</f>
        <v>Pour chaque page web, le code source généré est-il valide selon le type de document spécifié ?</v>
      </c>
      <c r="D47" s="33" t="s">
        <v>36</v>
      </c>
      <c r="E47" s="91" t="s">
        <v>336</v>
      </c>
      <c r="F47" s="32"/>
    </row>
    <row r="48" spans="1:6" ht="30">
      <c r="A48" s="147"/>
      <c r="B48" s="33" t="str">
        <f>Synthèse!B60</f>
        <v>8.3</v>
      </c>
      <c r="C48" s="32" t="str">
        <f>Synthèse!C60</f>
        <v>Dans chaque page web, la langue par défaut est-elle présente ?</v>
      </c>
      <c r="D48" s="33" t="s">
        <v>34</v>
      </c>
      <c r="E48" s="32"/>
      <c r="F48" s="32"/>
    </row>
    <row r="49" spans="1:6" ht="30">
      <c r="A49" s="147"/>
      <c r="B49" s="33" t="str">
        <f>Synthèse!B61</f>
        <v>8.4</v>
      </c>
      <c r="C49" s="32" t="str">
        <f>Synthèse!C61</f>
        <v>Pour chaque page web ayant une langue par défaut, le code de langue est-il pertinent ?</v>
      </c>
      <c r="D49" s="33" t="s">
        <v>34</v>
      </c>
      <c r="E49" s="32"/>
      <c r="F49" s="32"/>
    </row>
    <row r="50" spans="1:6" ht="15">
      <c r="A50" s="147"/>
      <c r="B50" s="33" t="str">
        <f>Synthèse!B62</f>
        <v>8.5</v>
      </c>
      <c r="C50" s="32" t="str">
        <f>Synthèse!C62</f>
        <v>Chaque page web a-t-elle un titre de page ?</v>
      </c>
      <c r="D50" s="33" t="s">
        <v>34</v>
      </c>
      <c r="E50" s="32"/>
      <c r="F50" s="32"/>
    </row>
    <row r="51" spans="1:6" ht="30">
      <c r="A51" s="147"/>
      <c r="B51" s="33" t="str">
        <f>Synthèse!B63</f>
        <v>8.6</v>
      </c>
      <c r="C51" s="32" t="str">
        <f>Synthèse!C63</f>
        <v>Pour chaque page web ayant un titre de page, ce titre est-il pertinent ?</v>
      </c>
      <c r="D51" s="33" t="s">
        <v>34</v>
      </c>
      <c r="E51" s="32"/>
      <c r="F51" s="32"/>
    </row>
    <row r="52" spans="1:6" ht="45">
      <c r="A52" s="147"/>
      <c r="B52" s="33" t="str">
        <f>Synthèse!B64</f>
        <v>8.7</v>
      </c>
      <c r="C52" s="32" t="str">
        <f>Synthèse!C64</f>
        <v>Dans chaque page web, chaque changement de langue est-il indiqué dans le code source (hors cas particuliers) ?</v>
      </c>
      <c r="D52" s="33" t="s">
        <v>36</v>
      </c>
      <c r="E52" s="32"/>
      <c r="F52" s="32"/>
    </row>
    <row r="53" spans="1:6" ht="45">
      <c r="A53" s="147"/>
      <c r="B53" s="33" t="str">
        <f>Synthèse!B65</f>
        <v>8.8</v>
      </c>
      <c r="C53" s="32" t="str">
        <f>Synthèse!C65</f>
        <v>Dans chaque page web, le code de langue de chaque changement de langue est-il valide et pertinent ?</v>
      </c>
      <c r="D53" s="33" t="s">
        <v>36</v>
      </c>
      <c r="E53" s="32"/>
      <c r="F53" s="32"/>
    </row>
    <row r="54" spans="1:6" ht="45">
      <c r="A54" s="147"/>
      <c r="B54" s="33" t="str">
        <f>Synthèse!B66</f>
        <v>8.9</v>
      </c>
      <c r="C54" s="32" t="str">
        <f>Synthèse!C66</f>
        <v>Dans chaque page web, les balises ne doivent pas être utilisées uniquement à des fins de présentation. Cette règle est-elle respectée ?</v>
      </c>
      <c r="D54" s="33" t="s">
        <v>34</v>
      </c>
      <c r="E54" s="32"/>
      <c r="F54" s="32"/>
    </row>
    <row r="55" spans="1:6" ht="30">
      <c r="A55" s="147"/>
      <c r="B55" s="33" t="str">
        <f>Synthèse!B67</f>
        <v>8.10</v>
      </c>
      <c r="C55" s="32" t="str">
        <f>Synthèse!C67</f>
        <v>Dans chaque page web, les changements du sens de lecture sont-ils signalés ?</v>
      </c>
      <c r="D55" s="33" t="s">
        <v>36</v>
      </c>
      <c r="E55" s="32"/>
      <c r="F55" s="32"/>
    </row>
    <row r="56" spans="1:6" ht="409.6">
      <c r="A56" s="147" t="str">
        <f>Synthèse!A69</f>
        <v>Structure</v>
      </c>
      <c r="B56" s="45" t="str">
        <f>Synthèse!B69</f>
        <v>9.1</v>
      </c>
      <c r="C56" s="35" t="str">
        <f>Synthèse!C69</f>
        <v>Dans chaque page web, l’information est-elle structurée par l’utilisation appropriée de titres ?</v>
      </c>
      <c r="D56" s="45" t="s">
        <v>35</v>
      </c>
      <c r="E56" s="89" t="s">
        <v>424</v>
      </c>
      <c r="F56" s="35" t="s">
        <v>423</v>
      </c>
    </row>
    <row r="57" spans="1:6" ht="45">
      <c r="A57" s="147"/>
      <c r="B57" s="45" t="str">
        <f>Synthèse!B70</f>
        <v>9.2</v>
      </c>
      <c r="C57" s="35" t="str">
        <f>Synthèse!C70</f>
        <v>Dans chaque page web, la structure du document est-elle cohérente (hors cas particuliers) ?</v>
      </c>
      <c r="D57" s="45" t="s">
        <v>34</v>
      </c>
      <c r="E57" s="89" t="s">
        <v>336</v>
      </c>
      <c r="F57" s="35"/>
    </row>
    <row r="58" spans="1:6" ht="398">
      <c r="A58" s="147"/>
      <c r="B58" s="45" t="str">
        <f>Synthèse!B71</f>
        <v>9.3</v>
      </c>
      <c r="C58" s="35" t="str">
        <f>Synthèse!C71</f>
        <v>Dans chaque page web, chaque liste est-elle correctement structurée ?</v>
      </c>
      <c r="D58" s="45" t="s">
        <v>34</v>
      </c>
      <c r="E58" s="89" t="s">
        <v>360</v>
      </c>
      <c r="F58" s="35"/>
    </row>
    <row r="59" spans="1:6" ht="30">
      <c r="A59" s="147"/>
      <c r="B59" s="45" t="str">
        <f>Synthèse!B72</f>
        <v>9.4</v>
      </c>
      <c r="C59" s="35" t="str">
        <f>Synthèse!C72</f>
        <v>Dans chaque page web, chaque citation est-elle correctement indiquée ?</v>
      </c>
      <c r="D59" s="45" t="s">
        <v>36</v>
      </c>
      <c r="E59" s="35"/>
      <c r="F59" s="35"/>
    </row>
    <row r="60" spans="1:6" ht="45">
      <c r="A60" s="147" t="str">
        <f>Synthèse!A74</f>
        <v>Présentation</v>
      </c>
      <c r="B60" s="33" t="str">
        <f>Synthèse!B74</f>
        <v>10.1</v>
      </c>
      <c r="C60" s="32" t="str">
        <f>Synthèse!C74</f>
        <v>Dans le site web, des feuilles de styles sont-elles utilisées pour contrôler la présentation de l’information ?</v>
      </c>
      <c r="D60" s="33" t="s">
        <v>34</v>
      </c>
      <c r="E60" s="32"/>
      <c r="F60" s="32"/>
    </row>
    <row r="61" spans="1:6" ht="45">
      <c r="A61" s="147"/>
      <c r="B61" s="33" t="str">
        <f>Synthèse!B75</f>
        <v>10.2</v>
      </c>
      <c r="C61" s="32" t="str">
        <f>Synthèse!C75</f>
        <v>Dans chaque page web, le contenu visible porteur d’information reste-t-il présent lorsque les feuilles de styles sont désactivées ?</v>
      </c>
      <c r="D61" s="33" t="s">
        <v>34</v>
      </c>
      <c r="E61" s="32"/>
      <c r="F61" s="32"/>
    </row>
    <row r="62" spans="1:6" ht="45">
      <c r="A62" s="147"/>
      <c r="B62" s="33" t="str">
        <f>Synthèse!B76</f>
        <v>10.3</v>
      </c>
      <c r="C62" s="32" t="str">
        <f>Synthèse!C76</f>
        <v>Dans chaque page web, l’information reste-t-elle compréhensible lorsque les feuilles de styles sont désactivées ?</v>
      </c>
      <c r="D62" s="33" t="s">
        <v>34</v>
      </c>
      <c r="E62" s="32"/>
      <c r="F62" s="32"/>
    </row>
    <row r="63" spans="1:6" ht="45">
      <c r="A63" s="147"/>
      <c r="B63" s="33" t="str">
        <f>Synthèse!B77</f>
        <v>10.4</v>
      </c>
      <c r="C63" s="32" t="str">
        <f>Synthèse!C77</f>
        <v>Dans chaque page web, le texte reste-t-il lisible lorsque la taille des caractères est augmentée jusqu’à 200%, au moins (hors cas particuliers) ?</v>
      </c>
      <c r="D63" s="33" t="s">
        <v>34</v>
      </c>
      <c r="E63" s="32"/>
      <c r="F63" s="32"/>
    </row>
    <row r="64" spans="1:6" ht="45">
      <c r="A64" s="147"/>
      <c r="B64" s="33" t="str">
        <f>Synthèse!B78</f>
        <v>10.5</v>
      </c>
      <c r="C64" s="32" t="str">
        <f>Synthèse!C78</f>
        <v>Dans chaque page web, les déclarations CSS de couleurs de fond d’élément et de police sont-elles correctement utilisées ?</v>
      </c>
      <c r="D64" s="33" t="s">
        <v>34</v>
      </c>
      <c r="E64" s="32"/>
      <c r="F64" s="32"/>
    </row>
    <row r="65" spans="1:6" ht="45">
      <c r="A65" s="147"/>
      <c r="B65" s="33" t="str">
        <f>Synthèse!B79</f>
        <v>10.6</v>
      </c>
      <c r="C65" s="32" t="str">
        <f>Synthèse!C79</f>
        <v>Dans chaque page web, chaque lien dont la nature n’est pas évidente est-il visible par rapport au texte environnant ?</v>
      </c>
      <c r="D65" s="33" t="s">
        <v>36</v>
      </c>
      <c r="E65" s="32"/>
      <c r="F65" s="32"/>
    </row>
    <row r="66" spans="1:6" ht="45">
      <c r="A66" s="147"/>
      <c r="B66" s="33" t="str">
        <f>Synthèse!B80</f>
        <v>10.7</v>
      </c>
      <c r="C66" s="32" t="str">
        <f>Synthèse!C80</f>
        <v>Dans chaque page web, pour chaque élément recevant le focus, la prise de focus est-elle visible ?</v>
      </c>
      <c r="D66" s="33" t="s">
        <v>34</v>
      </c>
      <c r="E66" s="91" t="s">
        <v>336</v>
      </c>
      <c r="F66" s="32"/>
    </row>
    <row r="67" spans="1:6" ht="45">
      <c r="A67" s="147"/>
      <c r="B67" s="33" t="str">
        <f>Synthèse!B81</f>
        <v>10.8</v>
      </c>
      <c r="C67" s="32" t="str">
        <f>Synthèse!C81</f>
        <v>Pour chaque page web, les contenus cachés ont-ils vocation à être ignorés par les technologies d’assistance ?</v>
      </c>
      <c r="D67" s="33" t="s">
        <v>34</v>
      </c>
      <c r="E67" s="91" t="s">
        <v>348</v>
      </c>
      <c r="F67" s="32"/>
    </row>
    <row r="68" spans="1:6" ht="45">
      <c r="A68" s="147"/>
      <c r="B68" s="33" t="str">
        <f>Synthèse!B82</f>
        <v>10.9</v>
      </c>
      <c r="C68" s="32" t="str">
        <f>Synthèse!C82</f>
        <v>Dans chaque page web, l’information ne doit pas être donnée uniquement par la forme, taille ou position. Cette règle est-elle respectée ?</v>
      </c>
      <c r="D68" s="33" t="s">
        <v>34</v>
      </c>
      <c r="E68" s="32"/>
      <c r="F68" s="32"/>
    </row>
    <row r="69" spans="1:6" ht="60">
      <c r="A69" s="147"/>
      <c r="B69" s="33" t="str">
        <f>Synthèse!B83</f>
        <v>10.10</v>
      </c>
      <c r="C69" s="32" t="str">
        <f>Synthèse!C83</f>
        <v>Dans chaque page web, l’information ne doit pas être donnée par la forme, taille ou position uniquement. Cette règle est-elle implémentée de façon pertinente ?</v>
      </c>
      <c r="D69" s="33" t="s">
        <v>34</v>
      </c>
      <c r="E69" s="32"/>
      <c r="F69" s="32"/>
    </row>
    <row r="70" spans="1:6" ht="105">
      <c r="A70" s="147"/>
      <c r="B70" s="33" t="str">
        <f>Synthèse!B84</f>
        <v>10.11</v>
      </c>
      <c r="C70" s="32"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33" t="s">
        <v>34</v>
      </c>
      <c r="E70" s="32"/>
      <c r="F70" s="32"/>
    </row>
    <row r="71" spans="1:6" ht="60">
      <c r="A71" s="147"/>
      <c r="B71" s="33" t="str">
        <f>Synthèse!B85</f>
        <v>10.12</v>
      </c>
      <c r="C71" s="32" t="str">
        <f>Synthèse!C85</f>
        <v>Dans chaque page web, les propriétés d’espacement du texte peuvent-elles être redéfinies par l’utilisateur sans perte de contenu ou de fonctionnalité (hors cas particuliers) ?</v>
      </c>
      <c r="D71" s="33" t="s">
        <v>34</v>
      </c>
      <c r="E71" s="32"/>
      <c r="F71" s="32"/>
    </row>
    <row r="72" spans="1:6" ht="75">
      <c r="A72" s="147"/>
      <c r="B72" s="33" t="str">
        <f>Synthèse!B86</f>
        <v>10.13</v>
      </c>
      <c r="C72" s="32" t="str">
        <f>Synthèse!C86</f>
        <v>Dans chaque page web, les contenus additionnels apparaissant à la prise de focus ou au survol d’un composant d’interface sont-ils contrôlables par l’utilisateur (hors cas particuliers) ?</v>
      </c>
      <c r="D72" s="33" t="s">
        <v>36</v>
      </c>
      <c r="E72" s="32"/>
      <c r="F72" s="32"/>
    </row>
    <row r="73" spans="1:6" ht="60">
      <c r="A73" s="147"/>
      <c r="B73" s="33" t="str">
        <f>Synthèse!B87</f>
        <v>10.14</v>
      </c>
      <c r="C73" s="32" t="str">
        <f>Synthèse!C87</f>
        <v>Dans chaque page web, les contenus additionnels apparaissant via les styles CSS uniquement peuvent-ils être rendus visibles au clavier et par tout dispositif de pointage ?</v>
      </c>
      <c r="D73" s="33" t="s">
        <v>36</v>
      </c>
      <c r="E73" s="32"/>
      <c r="F73" s="32"/>
    </row>
    <row r="74" spans="1:6" ht="15">
      <c r="A74" s="147" t="str">
        <f>Synthèse!A89</f>
        <v>Formulaires</v>
      </c>
      <c r="B74" s="2" t="str">
        <f>Synthèse!B89</f>
        <v>11.1</v>
      </c>
      <c r="C74" s="3" t="str">
        <f>Synthèse!C89</f>
        <v>Chaque champ de formulaire a-t-il une étiquette ?</v>
      </c>
      <c r="D74" s="2" t="s">
        <v>36</v>
      </c>
      <c r="E74" s="3"/>
      <c r="F74" s="3"/>
    </row>
    <row r="75" spans="1:6" ht="45">
      <c r="A75" s="147"/>
      <c r="B75" s="2" t="str">
        <f>Synthèse!B90</f>
        <v>11.2</v>
      </c>
      <c r="C75" s="3" t="str">
        <f>Synthèse!C90</f>
        <v>Chaque étiquette associée à un champ de formulaire est-elle pertinente (hors cas particuliers) ?</v>
      </c>
      <c r="D75" s="2" t="s">
        <v>36</v>
      </c>
      <c r="E75" s="3"/>
      <c r="F75" s="3"/>
    </row>
    <row r="76" spans="1:6" ht="75">
      <c r="A76" s="147"/>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36</v>
      </c>
      <c r="E76" s="3"/>
      <c r="F76" s="3"/>
    </row>
    <row r="77" spans="1:6" ht="45">
      <c r="A77" s="147"/>
      <c r="B77" s="2" t="str">
        <f>Synthèse!B92</f>
        <v>11.4</v>
      </c>
      <c r="C77" s="3" t="str">
        <f>Synthèse!C92</f>
        <v>Dans chaque formulaire, chaque étiquette de champ et son champ associé sont-ils accolés (hors cas particuliers) ?</v>
      </c>
      <c r="D77" s="2" t="s">
        <v>36</v>
      </c>
      <c r="E77" s="3"/>
      <c r="F77" s="3"/>
    </row>
    <row r="78" spans="1:6" ht="30">
      <c r="A78" s="147"/>
      <c r="B78" s="2" t="str">
        <f>Synthèse!B93</f>
        <v>11.5</v>
      </c>
      <c r="C78" s="3" t="str">
        <f>Synthèse!C93</f>
        <v>Dans chaque formulaire, les champs de même nature sont-ils regroupés, si nécessaire ?</v>
      </c>
      <c r="D78" s="2" t="s">
        <v>36</v>
      </c>
      <c r="E78" s="3"/>
      <c r="F78" s="3"/>
    </row>
    <row r="79" spans="1:6" ht="30">
      <c r="A79" s="147"/>
      <c r="B79" s="2" t="str">
        <f>Synthèse!B94</f>
        <v>11.6</v>
      </c>
      <c r="C79" s="3" t="str">
        <f>Synthèse!C94</f>
        <v>Dans chaque formulaire, chaque regroupement de champs de formulaire a-t-il une légende ?</v>
      </c>
      <c r="D79" s="2" t="s">
        <v>36</v>
      </c>
      <c r="E79" s="3"/>
      <c r="F79" s="3"/>
    </row>
    <row r="80" spans="1:6" ht="45">
      <c r="A80" s="147"/>
      <c r="B80" s="2" t="str">
        <f>Synthèse!B95</f>
        <v>11.7</v>
      </c>
      <c r="C80" s="3" t="str">
        <f>Synthèse!C95</f>
        <v>Dans chaque formulaire, chaque légende associée à un regroupement de champs de même nature est-elle pertinente ?</v>
      </c>
      <c r="D80" s="2" t="s">
        <v>36</v>
      </c>
      <c r="E80" s="3"/>
      <c r="F80" s="3"/>
    </row>
    <row r="81" spans="1:6" ht="45">
      <c r="A81" s="147"/>
      <c r="B81" s="2" t="str">
        <f>Synthèse!B96</f>
        <v>11.8</v>
      </c>
      <c r="C81" s="3" t="str">
        <f>Synthèse!C96</f>
        <v>Dans chaque formulaire, les items de même nature d’une liste de choix sont-ils regroupées de manière pertinente ?</v>
      </c>
      <c r="D81" s="2" t="s">
        <v>36</v>
      </c>
      <c r="E81" s="3"/>
      <c r="F81" s="3"/>
    </row>
    <row r="82" spans="1:6" ht="30">
      <c r="A82" s="147"/>
      <c r="B82" s="2" t="str">
        <f>Synthèse!B97</f>
        <v>11.9</v>
      </c>
      <c r="C82" s="3" t="str">
        <f>Synthèse!C97</f>
        <v>Dans chaque formulaire, l’intitulé de chaque bouton est-il pertinent (hors cas particuliers) ?</v>
      </c>
      <c r="D82" s="2" t="s">
        <v>36</v>
      </c>
      <c r="E82" s="3"/>
      <c r="F82" s="3"/>
    </row>
    <row r="83" spans="1:6" ht="45">
      <c r="A83" s="147"/>
      <c r="B83" s="2" t="str">
        <f>Synthèse!B98</f>
        <v>11.10</v>
      </c>
      <c r="C83" s="3" t="str">
        <f>Synthèse!C98</f>
        <v>Dans chaque formulaire, le contrôle de saisie est-il utilisé de manière pertinente (hors cas particuliers) ?</v>
      </c>
      <c r="D83" s="2" t="s">
        <v>36</v>
      </c>
      <c r="E83" s="3"/>
      <c r="F83" s="3"/>
    </row>
    <row r="84" spans="1:6" ht="45">
      <c r="A84" s="147"/>
      <c r="B84" s="2" t="str">
        <f>Synthèse!B99</f>
        <v>11.11</v>
      </c>
      <c r="C84" s="3" t="str">
        <f>Synthèse!C99</f>
        <v>Dans chaque formulaire, le contrôle de saisie est-il accompagné, si nécessaire, de suggestions facilitant la correction des erreurs de saisie ?</v>
      </c>
      <c r="D84" s="2" t="s">
        <v>36</v>
      </c>
      <c r="E84" s="3"/>
      <c r="F84" s="3"/>
    </row>
    <row r="85" spans="1:6" ht="90">
      <c r="A85" s="147"/>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2" t="s">
        <v>36</v>
      </c>
      <c r="E85" s="3"/>
      <c r="F85" s="3"/>
    </row>
    <row r="86" spans="1:6" ht="45">
      <c r="A86" s="147"/>
      <c r="B86" s="2" t="str">
        <f>Synthèse!B101</f>
        <v>11.13</v>
      </c>
      <c r="C86" s="3" t="str">
        <f>Synthèse!C101</f>
        <v>La finalité d’un champ de saisie peut-elle être déduite pour faciliter le remplissage automatique des champs avec les données de l’utilisateur ?</v>
      </c>
      <c r="D86" s="2" t="s">
        <v>36</v>
      </c>
      <c r="E86" s="3"/>
      <c r="F86" s="3"/>
    </row>
    <row r="87" spans="1:6" ht="45">
      <c r="A87" s="147" t="str">
        <f>Synthèse!A103</f>
        <v>Navigation</v>
      </c>
      <c r="B87" s="33" t="str">
        <f>Synthèse!B103</f>
        <v>12.1</v>
      </c>
      <c r="C87" s="32" t="str">
        <f>Synthèse!C103</f>
        <v>Chaque ensemble de pages dispose-t-il de deux systèmes de navigation différents, au moins (hors cas particuliers) ?</v>
      </c>
      <c r="D87" s="33" t="s">
        <v>34</v>
      </c>
      <c r="E87" s="32"/>
      <c r="F87" s="32"/>
    </row>
    <row r="88" spans="1:6" ht="45">
      <c r="A88" s="147"/>
      <c r="B88" s="33" t="str">
        <f>Synthèse!B104</f>
        <v>12.2</v>
      </c>
      <c r="C88" s="32" t="str">
        <f>Synthèse!C104</f>
        <v>Dans chaque ensemble de pages, le menu et les barres de navigation sont-ils toujours à la même place (hors cas particuliers) ?</v>
      </c>
      <c r="D88" s="33" t="s">
        <v>34</v>
      </c>
      <c r="E88" s="32"/>
      <c r="F88" s="32"/>
    </row>
    <row r="89" spans="1:6" ht="15">
      <c r="A89" s="147"/>
      <c r="B89" s="33" t="str">
        <f>Synthèse!B105</f>
        <v>12.3</v>
      </c>
      <c r="C89" s="32" t="str">
        <f>Synthèse!C105</f>
        <v>La page « plan du site » est-elle pertinente ?</v>
      </c>
      <c r="D89" s="33" t="s">
        <v>34</v>
      </c>
      <c r="E89" s="32"/>
      <c r="F89" s="32"/>
    </row>
    <row r="90" spans="1:6" ht="45">
      <c r="A90" s="147"/>
      <c r="B90" s="33" t="str">
        <f>Synthèse!B106</f>
        <v>12.4</v>
      </c>
      <c r="C90" s="32" t="str">
        <f>Synthèse!C106</f>
        <v>Dans chaque ensemble de pages, la page « plan du site » est-elle accessible à partir d’une fonctionnalité identique ?</v>
      </c>
      <c r="D90" s="33" t="s">
        <v>34</v>
      </c>
      <c r="E90" s="32"/>
      <c r="F90" s="32"/>
    </row>
    <row r="91" spans="1:6" ht="45">
      <c r="A91" s="147"/>
      <c r="B91" s="33" t="str">
        <f>Synthèse!B107</f>
        <v>12.5</v>
      </c>
      <c r="C91" s="32" t="str">
        <f>Synthèse!C107</f>
        <v>Dans chaque ensemble de pages, le moteur de recherche est-il atteignable de manière identique ?</v>
      </c>
      <c r="D91" s="33" t="s">
        <v>34</v>
      </c>
      <c r="E91" s="32"/>
      <c r="F91" s="32"/>
    </row>
    <row r="92" spans="1:6" ht="90">
      <c r="A92" s="147"/>
      <c r="B92" s="33" t="str">
        <f>Synthèse!B108</f>
        <v>12.6</v>
      </c>
      <c r="C92" s="32" t="str">
        <f>Synthèse!C108</f>
        <v>Les zones de regroupement de contenus présentes dans plusieurs pages web (zones d’en-tête, de navigation principale, de contenu principal, de pied de page et de moteur de recherche) peuvent-elles être atteintes ou évitées ?</v>
      </c>
      <c r="D92" s="33" t="s">
        <v>36</v>
      </c>
      <c r="E92" s="91" t="s">
        <v>336</v>
      </c>
      <c r="F92" s="32"/>
    </row>
    <row r="93" spans="1:6" ht="45">
      <c r="A93" s="147"/>
      <c r="B93" s="33" t="str">
        <f>Synthèse!B109</f>
        <v>12.7</v>
      </c>
      <c r="C93" s="32" t="str">
        <f>Synthèse!C109</f>
        <v>Dans chaque page web, un lien d’évitement ou d’accès rapide à la zone de contenu principal est-il présent (hors cas particuliers) ?</v>
      </c>
      <c r="D93" s="33" t="s">
        <v>36</v>
      </c>
      <c r="E93" s="91" t="s">
        <v>336</v>
      </c>
      <c r="F93" s="32"/>
    </row>
    <row r="94" spans="1:6" ht="255">
      <c r="A94" s="147"/>
      <c r="B94" s="33" t="str">
        <f>Synthèse!B110</f>
        <v>12.8</v>
      </c>
      <c r="C94" s="32" t="str">
        <f>Synthèse!C110</f>
        <v>Dans chaque page web, l’ordre de tabulation est-il cohérent ?</v>
      </c>
      <c r="D94" s="33" t="s">
        <v>34</v>
      </c>
      <c r="E94" s="32"/>
      <c r="F94" s="32" t="s">
        <v>504</v>
      </c>
    </row>
    <row r="95" spans="1:6" ht="45">
      <c r="A95" s="147"/>
      <c r="B95" s="33" t="str">
        <f>Synthèse!B111</f>
        <v>12.9</v>
      </c>
      <c r="C95" s="32" t="str">
        <f>Synthèse!C111</f>
        <v>Dans chaque page web, la navigation ne doit pas contenir de piège au clavier. Cette règle est-elle respectée ?</v>
      </c>
      <c r="D95" s="33" t="s">
        <v>34</v>
      </c>
      <c r="E95" s="32"/>
      <c r="F95" s="32"/>
    </row>
    <row r="96" spans="1:6" ht="60">
      <c r="A96" s="147"/>
      <c r="B96" s="33" t="str">
        <f>Synthèse!B112</f>
        <v>12.10</v>
      </c>
      <c r="C96" s="32" t="str">
        <f>Synthèse!C112</f>
        <v>Dans chaque page web, les raccourcis clavier n’utilisant qu’une seule touche (lettre minuscule ou majuscule, ponctuation, chiffre ou symbole) sont-ils contrôlables par l’utilisateur ?</v>
      </c>
      <c r="D96" s="33" t="s">
        <v>36</v>
      </c>
      <c r="E96" s="32"/>
      <c r="F96" s="32"/>
    </row>
    <row r="97" spans="1:6" ht="60">
      <c r="A97" s="147"/>
      <c r="B97" s="33" t="str">
        <f>Synthèse!B113</f>
        <v>12.11</v>
      </c>
      <c r="C97" s="32" t="str">
        <f>Synthèse!C113</f>
        <v>Dans chaque page web, les contenus additionnels apparaissant au survol, à la prise de focus ou à l’activation d’un composant d’interface sont-ils si nécessaire atteignables au clavier ?</v>
      </c>
      <c r="D97" s="33" t="s">
        <v>36</v>
      </c>
      <c r="E97" s="32"/>
      <c r="F97" s="32"/>
    </row>
    <row r="98" spans="1:6" ht="45">
      <c r="A98" s="147" t="str">
        <f>Synthèse!A115</f>
        <v>Consultation</v>
      </c>
      <c r="B98" s="2" t="str">
        <f>Synthèse!B115</f>
        <v>13.1</v>
      </c>
      <c r="C98" s="3" t="str">
        <f>Synthèse!C115</f>
        <v>Pour chaque page web, l’utilisateur a-t-il le contrôle de chaque limite de temps modifiant le contenu (hors cas particuliers) ?</v>
      </c>
      <c r="D98" s="33" t="s">
        <v>36</v>
      </c>
      <c r="E98" s="3"/>
      <c r="F98" s="3"/>
    </row>
    <row r="99" spans="1:6" ht="60">
      <c r="A99" s="147"/>
      <c r="B99" s="2" t="str">
        <f>Synthèse!B116</f>
        <v>13.2</v>
      </c>
      <c r="C99" s="3" t="str">
        <f>Synthèse!C116</f>
        <v>Dans chaque page web, l’ouverture d’une nouvelle fenêtre ne doit pas être déclenchée sans action de l’utilisateur. Cette règle est-elle respectée ?</v>
      </c>
      <c r="D99" s="2" t="s">
        <v>34</v>
      </c>
      <c r="E99" s="3"/>
      <c r="F99" s="3"/>
    </row>
    <row r="100" spans="1:6" ht="60">
      <c r="A100" s="147"/>
      <c r="B100" s="2" t="str">
        <f>Synthèse!B117</f>
        <v>13.3</v>
      </c>
      <c r="C100" s="3" t="str">
        <f>Synthèse!C117</f>
        <v>Dans chaque page web, chaque document bureautique en téléchargement possède-t-il, si nécessaire, une version accessible (hors cas particuliers) ?</v>
      </c>
      <c r="D100" s="33" t="s">
        <v>36</v>
      </c>
      <c r="E100" s="3"/>
      <c r="F100" s="3"/>
    </row>
    <row r="101" spans="1:6" ht="45">
      <c r="A101" s="147"/>
      <c r="B101" s="2" t="str">
        <f>Synthèse!B118</f>
        <v>13.4</v>
      </c>
      <c r="C101" s="3" t="str">
        <f>Synthèse!C118</f>
        <v>Pour chaque document bureautique ayant une version accessible, cette version offre-t-elle la même information ?</v>
      </c>
      <c r="D101" s="33" t="s">
        <v>36</v>
      </c>
      <c r="E101" s="3"/>
      <c r="F101" s="3"/>
    </row>
    <row r="102" spans="1:6" ht="45">
      <c r="A102" s="147"/>
      <c r="B102" s="2" t="str">
        <f>Synthèse!B119</f>
        <v>13.5</v>
      </c>
      <c r="C102" s="3" t="str">
        <f>Synthèse!C119</f>
        <v>Dans chaque page web, chaque contenu cryptique (art ASCII, émoticône, syntaxe cryptique) a-t-il une alternative ?</v>
      </c>
      <c r="D102" s="33" t="s">
        <v>36</v>
      </c>
      <c r="E102" s="3"/>
      <c r="F102" s="3"/>
    </row>
    <row r="103" spans="1:6" ht="60">
      <c r="A103" s="147"/>
      <c r="B103" s="2" t="str">
        <f>Synthèse!B120</f>
        <v>13.6</v>
      </c>
      <c r="C103" s="3" t="str">
        <f>Synthèse!C120</f>
        <v>Dans chaque page web, pour chaque contenu cryptique (art ASCII, émoticône, syntaxe cryptique) ayant une alternative, cette alternative est-elle pertinente ?</v>
      </c>
      <c r="D103" s="33" t="s">
        <v>36</v>
      </c>
      <c r="E103" s="3"/>
      <c r="F103" s="3"/>
    </row>
    <row r="104" spans="1:6" ht="45">
      <c r="A104" s="147"/>
      <c r="B104" s="2" t="str">
        <f>Synthèse!B121</f>
        <v>13.7</v>
      </c>
      <c r="C104" s="3" t="str">
        <f>Synthèse!C121</f>
        <v>Dans chaque page web, les changements brusques de luminosité ou les effets de flash sont-ils correctement utilisés ?</v>
      </c>
      <c r="D104" s="33" t="s">
        <v>36</v>
      </c>
      <c r="E104" s="3"/>
      <c r="F104" s="3"/>
    </row>
    <row r="105" spans="1:6" ht="45">
      <c r="A105" s="147"/>
      <c r="B105" s="2" t="str">
        <f>Synthèse!B122</f>
        <v>13.8</v>
      </c>
      <c r="C105" s="3" t="str">
        <f>Synthèse!C122</f>
        <v>Dans chaque page web, chaque contenu en mouvement ou clignotant est-il contrôlable par l’utilisateur ?</v>
      </c>
      <c r="D105" s="33" t="s">
        <v>36</v>
      </c>
      <c r="E105" s="3"/>
      <c r="F105" s="3"/>
    </row>
    <row r="106" spans="1:6" ht="60">
      <c r="A106" s="147"/>
      <c r="B106" s="2" t="str">
        <f>Synthèse!B123</f>
        <v>13.9</v>
      </c>
      <c r="C106" s="3" t="str">
        <f>Synthèse!C123</f>
        <v>Dans chaque page web, le contenu proposé est-il consultable quelle que soit l’orientation de l’écran (portait ou paysage) (hors cas particuliers) ?</v>
      </c>
      <c r="D106" s="2" t="s">
        <v>34</v>
      </c>
      <c r="E106" s="3"/>
      <c r="F106" s="3"/>
    </row>
    <row r="107" spans="1:6" ht="75">
      <c r="A107" s="147"/>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36</v>
      </c>
      <c r="E107" s="3"/>
      <c r="F107" s="3"/>
    </row>
    <row r="108" spans="1:6" ht="75">
      <c r="A108" s="147"/>
      <c r="B108" s="2" t="str">
        <f>Synthèse!B125</f>
        <v>13.11</v>
      </c>
      <c r="C108" s="3" t="str">
        <f>Synthèse!C125</f>
        <v>Dans chaque page web, les actions déclenchées au moyen d’un dispositif de pointage sur un point unique de l’écran peuvent-elles faire l’objet d’une annulation (hors cas particuliers) ?</v>
      </c>
      <c r="D108" s="2" t="s">
        <v>34</v>
      </c>
      <c r="E108" s="3"/>
      <c r="F108" s="3"/>
    </row>
    <row r="109" spans="1:6" ht="60">
      <c r="A109" s="147"/>
      <c r="B109" s="2" t="str">
        <f>Synthèse!B126</f>
        <v>13.12</v>
      </c>
      <c r="C109" s="3" t="str">
        <f>Synthèse!C126</f>
        <v>Dans chaque page web, les fonctionnalités qui impliquent un mouvement de l’appareil ou vers l’appareil peuvent-elles être satisfaites de manière alternative (hors cas particuliers) ?</v>
      </c>
      <c r="D109" s="2" t="s">
        <v>36</v>
      </c>
      <c r="E109" s="3"/>
      <c r="F109" s="3"/>
    </row>
  </sheetData>
  <autoFilter ref="D3:D109" xr:uid="{49625A0E-376B-7D41-A4B7-90C60FED4E19}"/>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4:D109">
    <cfRule type="cellIs" dxfId="49" priority="1" stopIfTrue="1" operator="equal">
      <formula>"NCT"</formula>
    </cfRule>
    <cfRule type="cellIs" dxfId="48" priority="2" stopIfTrue="1" operator="equal">
      <formula>"C"</formula>
    </cfRule>
    <cfRule type="cellIs" dxfId="47" priority="3" stopIfTrue="1" operator="equal">
      <formula>"NC"</formula>
    </cfRule>
    <cfRule type="cellIs" dxfId="46" priority="4" stopIfTrue="1" operator="equal">
      <formula>"NA"</formula>
    </cfRule>
    <cfRule type="cellIs" dxfId="45" priority="5" stopIfTrue="1" operator="equal">
      <formula>"NT"</formula>
    </cfRule>
  </conditionalFormatting>
  <dataValidations count="1">
    <dataValidation type="list" showErrorMessage="1" sqref="D4:D109" xr:uid="{2C2DDAFF-A0B1-024C-AFB1-41DD5644DC53}">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B109"/>
  <sheetViews>
    <sheetView tabSelected="1" zoomScaleNormal="100" workbookViewId="0">
      <pane xSplit="4" ySplit="3" topLeftCell="E4" activePane="bottomRight" state="frozen"/>
      <selection activeCell="E54" sqref="E54"/>
      <selection pane="topRight" activeCell="E54" sqref="E54"/>
      <selection pane="bottomLeft" activeCell="E54" sqref="E54"/>
      <selection pane="bottomRight" activeCell="E54" sqref="E54"/>
    </sheetView>
  </sheetViews>
  <sheetFormatPr baseColWidth="10" defaultColWidth="0" defaultRowHeight="14" zeroHeight="1"/>
  <cols>
    <col min="1" max="1" width="3.85546875" style="1" customWidth="1"/>
    <col min="2" max="2" width="5.42578125" style="10" customWidth="1"/>
    <col min="3" max="3" width="35.85546875" style="8" customWidth="1"/>
    <col min="4" max="4" width="6.42578125" style="10" customWidth="1"/>
    <col min="5" max="5" width="80.85546875" style="8" customWidth="1"/>
    <col min="6" max="6" width="33.85546875" style="8" customWidth="1"/>
    <col min="7" max="1015" width="14.140625" style="8" hidden="1" customWidth="1"/>
    <col min="1016" max="1016" width="14.140625" style="1" hidden="1"/>
    <col min="1017" max="16384" width="10.85546875" style="1" hidden="1"/>
  </cols>
  <sheetData>
    <row r="1" spans="1:1015">
      <c r="A1" s="16" t="str">
        <f>Périmètre!B16</f>
        <v>Formulaires de demande d’aide et justificatifs de paiement</v>
      </c>
      <c r="B1" s="16"/>
      <c r="C1" s="17"/>
      <c r="D1" s="23"/>
      <c r="E1" s="16"/>
      <c r="F1" s="1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row>
    <row r="2" spans="1:1015">
      <c r="A2" s="18" t="str">
        <f>Périmètre!C16</f>
        <v>https://www.eau-seine-normandie.fr/formulaires_aides</v>
      </c>
      <c r="B2" s="18"/>
      <c r="C2" s="19"/>
      <c r="D2" s="24"/>
      <c r="E2" s="18"/>
      <c r="F2" s="18"/>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row>
    <row r="3" spans="1:1015" ht="15">
      <c r="A3" s="20"/>
      <c r="B3" s="21" t="s">
        <v>244</v>
      </c>
      <c r="C3" s="21" t="s">
        <v>246</v>
      </c>
      <c r="D3" s="21" t="s">
        <v>247</v>
      </c>
      <c r="E3" s="21" t="s">
        <v>245</v>
      </c>
      <c r="F3" s="21" t="s">
        <v>4</v>
      </c>
    </row>
    <row r="4" spans="1:1015" ht="30">
      <c r="A4" s="148" t="str">
        <f>Synthèse!A9</f>
        <v>Images</v>
      </c>
      <c r="B4" s="2" t="str">
        <f>Synthèse!B9</f>
        <v>1.1</v>
      </c>
      <c r="C4" s="3" t="str">
        <f>Synthèse!C9</f>
        <v>Chaque image porteuse d’information a-t-elle une alternative textuelle ?</v>
      </c>
      <c r="D4" s="2" t="s">
        <v>34</v>
      </c>
      <c r="E4" s="3"/>
      <c r="F4" s="3"/>
    </row>
    <row r="5" spans="1:1015" ht="240">
      <c r="A5" s="134"/>
      <c r="B5" s="2" t="str">
        <f>Synthèse!B10</f>
        <v>1.2</v>
      </c>
      <c r="C5" s="3" t="str">
        <f>Synthèse!C10</f>
        <v>Chaque image de décoration est-elle correctement ignorée par les technologies d’assistance ?</v>
      </c>
      <c r="D5" s="2" t="s">
        <v>35</v>
      </c>
      <c r="E5" s="3" t="s">
        <v>348</v>
      </c>
      <c r="F5" s="3" t="s">
        <v>516</v>
      </c>
    </row>
    <row r="6" spans="1:1015" ht="240">
      <c r="A6" s="134"/>
      <c r="B6" s="2" t="str">
        <f>Synthèse!B11</f>
        <v>1.3</v>
      </c>
      <c r="C6" s="3" t="str">
        <f>Synthèse!C11</f>
        <v>Pour chaque image porteuse d'information ayant une alternative textuelle, cette alternative est-elle pertinente (hors cas particuliers) ?</v>
      </c>
      <c r="D6" s="2" t="s">
        <v>35</v>
      </c>
      <c r="E6" s="90" t="s">
        <v>433</v>
      </c>
      <c r="F6" s="3" t="s">
        <v>434</v>
      </c>
    </row>
    <row r="7" spans="1:1015" ht="60">
      <c r="A7" s="134"/>
      <c r="B7" s="2" t="str">
        <f>Synthèse!B12</f>
        <v>1.4</v>
      </c>
      <c r="C7" s="3" t="str">
        <f>Synthèse!C12</f>
        <v>Pour chaque image utilisée comme CAPTCHA ou comme image-test, ayant une alternative textuelle, cette alternative permet-elle d’identifier la nature et la fonction de l’image ?</v>
      </c>
      <c r="D7" s="2" t="s">
        <v>36</v>
      </c>
      <c r="E7" s="3"/>
      <c r="F7" s="3"/>
    </row>
    <row r="8" spans="1:1015" ht="45">
      <c r="A8" s="134"/>
      <c r="B8" s="2" t="str">
        <f>Synthèse!B13</f>
        <v>1.5</v>
      </c>
      <c r="C8" s="3" t="str">
        <f>Synthèse!C13</f>
        <v>Pour chaque image utilisée comme CAPTCHA, une solution d’accès alternatif au contenu ou à la fonction du CAPTCHA est-elle présente ?</v>
      </c>
      <c r="D8" s="2" t="s">
        <v>36</v>
      </c>
      <c r="E8" s="22"/>
      <c r="F8" s="3"/>
    </row>
    <row r="9" spans="1:1015" ht="30">
      <c r="A9" s="134"/>
      <c r="B9" s="2" t="str">
        <f>Synthèse!B14</f>
        <v>1.6</v>
      </c>
      <c r="C9" s="3" t="str">
        <f>Synthèse!C14</f>
        <v>Chaque image porteuse d’information a-t-elle, si nécessaire, une description détaillée ?</v>
      </c>
      <c r="D9" s="2" t="s">
        <v>36</v>
      </c>
      <c r="E9" s="3"/>
      <c r="F9" s="3"/>
    </row>
    <row r="10" spans="1:1015" ht="45">
      <c r="A10" s="134"/>
      <c r="B10" s="2" t="str">
        <f>Synthèse!B15</f>
        <v>1.7</v>
      </c>
      <c r="C10" s="3" t="str">
        <f>Synthèse!C15</f>
        <v>Pour chaque image porteuse d’information ayant une description détaillée, cette description est-elle pertinente ?</v>
      </c>
      <c r="D10" s="2" t="s">
        <v>36</v>
      </c>
      <c r="E10" s="3"/>
      <c r="F10" s="3"/>
    </row>
    <row r="11" spans="1:1015" ht="75">
      <c r="A11" s="134"/>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36</v>
      </c>
      <c r="E11" s="3"/>
      <c r="F11" s="3"/>
    </row>
    <row r="12" spans="1:1015" ht="30">
      <c r="A12" s="149"/>
      <c r="B12" s="2" t="str">
        <f>Synthèse!B17</f>
        <v>1.9</v>
      </c>
      <c r="C12" s="3" t="str">
        <f>Synthèse!C17</f>
        <v>Chaque légende d’image est-elle, si nécessaire, correctement reliée à l’image correspondante ?</v>
      </c>
      <c r="D12" s="2" t="s">
        <v>36</v>
      </c>
      <c r="E12" s="3"/>
      <c r="F12" s="3"/>
    </row>
    <row r="13" spans="1:1015" ht="17" customHeight="1">
      <c r="A13" s="147" t="str">
        <f>Synthèse!A19</f>
        <v>Cadres</v>
      </c>
      <c r="B13" s="33" t="str">
        <f>Synthèse!B19</f>
        <v>2.1</v>
      </c>
      <c r="C13" s="32" t="str">
        <f>Synthèse!C19</f>
        <v>Chaque cadre a-t-il un titre de cadre ?</v>
      </c>
      <c r="D13" s="33" t="s">
        <v>36</v>
      </c>
      <c r="E13" s="85"/>
      <c r="F13" s="32"/>
    </row>
    <row r="14" spans="1:1015" ht="33.5" customHeight="1">
      <c r="A14" s="147"/>
      <c r="B14" s="33" t="str">
        <f>Synthèse!B20</f>
        <v>2.2</v>
      </c>
      <c r="C14" s="32" t="str">
        <f>Synthèse!C20</f>
        <v>Pour chaque cadre ayant un titre de cadre, ce titre de cadre est-il pertinent ?</v>
      </c>
      <c r="D14" s="33" t="s">
        <v>36</v>
      </c>
      <c r="E14" s="32"/>
      <c r="F14" s="32"/>
    </row>
    <row r="15" spans="1:1015" ht="45" customHeight="1">
      <c r="A15" s="147" t="str">
        <f>Synthèse!A22</f>
        <v>Couleurs</v>
      </c>
      <c r="B15" s="2" t="str">
        <f>Synthèse!B22</f>
        <v>3.1</v>
      </c>
      <c r="C15" s="3" t="str">
        <f>Synthèse!C22</f>
        <v>Dans chaque page web, l’information ne doit pas être donnée uniquement par la couleur. Cette règle est-elle respectée ?</v>
      </c>
      <c r="D15" s="2" t="s">
        <v>34</v>
      </c>
      <c r="E15" s="3"/>
      <c r="F15" s="3"/>
    </row>
    <row r="16" spans="1:1015" ht="105">
      <c r="A16" s="147"/>
      <c r="B16" s="2" t="str">
        <f>Synthèse!B23</f>
        <v>3.2</v>
      </c>
      <c r="C16" s="3" t="str">
        <f>Synthèse!C23</f>
        <v>Dans chaque page web, le contraste entre la couleur du texte et la couleur de son arrière-plan est-il suffisamment élevé (hors cas particuliers) ?</v>
      </c>
      <c r="D16" s="2" t="s">
        <v>35</v>
      </c>
      <c r="E16" s="3" t="s">
        <v>429</v>
      </c>
      <c r="F16" s="3" t="s">
        <v>505</v>
      </c>
    </row>
    <row r="17" spans="1:6" ht="75">
      <c r="A17" s="147"/>
      <c r="B17" s="2" t="str">
        <f>Synthèse!B24</f>
        <v>3.3</v>
      </c>
      <c r="C17" s="3" t="str">
        <f>Synthèse!C24</f>
        <v>Dans chaque page web, les couleurs utilisées dans les composants d’interface ou les éléments graphiques porteurs d’informations sont-elles suffisamment contrastées (hors cas particuliers) ?</v>
      </c>
      <c r="D17" s="2" t="s">
        <v>34</v>
      </c>
      <c r="E17" s="90" t="s">
        <v>334</v>
      </c>
      <c r="F17" s="3"/>
    </row>
    <row r="18" spans="1:6" ht="45">
      <c r="A18" s="147" t="str">
        <f>Synthèse!A26</f>
        <v>Multimédia</v>
      </c>
      <c r="B18" s="33" t="str">
        <f>Synthèse!B26</f>
        <v>4.1</v>
      </c>
      <c r="C18" s="32" t="str">
        <f>Synthèse!C26</f>
        <v>Chaque média temporel pré-enregistré a-t-il, si nécessaire, une transcription textuelle ou une audiodescription (hors cas particuliers) ?</v>
      </c>
      <c r="D18" s="33" t="s">
        <v>36</v>
      </c>
      <c r="E18" s="32"/>
      <c r="F18" s="32"/>
    </row>
    <row r="19" spans="1:6" ht="60">
      <c r="A19" s="147"/>
      <c r="B19" s="33" t="str">
        <f>Synthèse!B27</f>
        <v>4.2</v>
      </c>
      <c r="C19" s="32" t="str">
        <f>Synthèse!C27</f>
        <v>Pour chaque média temporel pré-enregistré ayant une transcription textuelle ou une audiodescription synchronisée, celles-ci sont-elles pertinentes (hors cas particuliers) ?</v>
      </c>
      <c r="D19" s="33" t="s">
        <v>36</v>
      </c>
      <c r="E19" s="32"/>
      <c r="F19" s="32"/>
    </row>
    <row r="20" spans="1:6" ht="45">
      <c r="A20" s="147"/>
      <c r="B20" s="33" t="str">
        <f>Synthèse!B28</f>
        <v>4.3</v>
      </c>
      <c r="C20" s="32" t="str">
        <f>Synthèse!C28</f>
        <v>Chaque média temporel synchronisé pré-enregistré a-t-il, si nécessaire, des sous-titres synchronisés (hors cas particuliers) ?</v>
      </c>
      <c r="D20" s="33" t="s">
        <v>36</v>
      </c>
      <c r="E20" s="32"/>
      <c r="F20" s="32"/>
    </row>
    <row r="21" spans="1:6" ht="45">
      <c r="A21" s="147"/>
      <c r="B21" s="33" t="str">
        <f>Synthèse!B29</f>
        <v>4.4</v>
      </c>
      <c r="C21" s="32" t="str">
        <f>Synthèse!C29</f>
        <v>Pour chaque média temporel synchronisé pré-enregistré ayant des sous-titres synchronisés, ces sous-titres sont-ils pertinents ?</v>
      </c>
      <c r="D21" s="33" t="s">
        <v>36</v>
      </c>
      <c r="E21" s="32"/>
      <c r="F21" s="32"/>
    </row>
    <row r="22" spans="1:6" ht="45">
      <c r="A22" s="147"/>
      <c r="B22" s="33" t="str">
        <f>Synthèse!B30</f>
        <v>4.5</v>
      </c>
      <c r="C22" s="32" t="str">
        <f>Synthèse!C30</f>
        <v>Chaque média temporel pré-enregistré a-t-il, si nécessaire, une audiodescription synchronisée (hors cas particuliers) ?</v>
      </c>
      <c r="D22" s="33" t="s">
        <v>36</v>
      </c>
      <c r="E22" s="32"/>
      <c r="F22" s="32"/>
    </row>
    <row r="23" spans="1:6" ht="45">
      <c r="A23" s="147"/>
      <c r="B23" s="33" t="str">
        <f>Synthèse!B31</f>
        <v>4.6</v>
      </c>
      <c r="C23" s="32" t="str">
        <f>Synthèse!C31</f>
        <v>Pour chaque média temporel pré-enregistré ayant une audiodescription synchronisée, celle-ci est-elle pertinente ?</v>
      </c>
      <c r="D23" s="33" t="s">
        <v>36</v>
      </c>
      <c r="E23" s="32"/>
      <c r="F23" s="32"/>
    </row>
    <row r="24" spans="1:6" ht="30">
      <c r="A24" s="147"/>
      <c r="B24" s="33" t="str">
        <f>Synthèse!B32</f>
        <v>4.7</v>
      </c>
      <c r="C24" s="32" t="str">
        <f>Synthèse!C32</f>
        <v>Chaque média temporel est-il clairement identifiable (hors cas particuliers) ?</v>
      </c>
      <c r="D24" s="33" t="s">
        <v>36</v>
      </c>
      <c r="E24" s="32"/>
      <c r="F24" s="32"/>
    </row>
    <row r="25" spans="1:6" ht="30">
      <c r="A25" s="147"/>
      <c r="B25" s="33" t="str">
        <f>Synthèse!B33</f>
        <v>4.8</v>
      </c>
      <c r="C25" s="32" t="str">
        <f>Synthèse!C33</f>
        <v>Chaque média non temporel a-t-il, si nécessaire, une alternative (hors cas particuliers) ?</v>
      </c>
      <c r="D25" s="33" t="s">
        <v>36</v>
      </c>
      <c r="E25" s="32"/>
      <c r="F25" s="32"/>
    </row>
    <row r="26" spans="1:6" ht="30">
      <c r="A26" s="147"/>
      <c r="B26" s="33" t="str">
        <f>Synthèse!B34</f>
        <v>4.9</v>
      </c>
      <c r="C26" s="32" t="str">
        <f>Synthèse!C34</f>
        <v>Pour chaque média non temporel ayant une alternative, cette alternative est-elle pertinente ?</v>
      </c>
      <c r="D26" s="33" t="s">
        <v>36</v>
      </c>
      <c r="E26" s="32"/>
      <c r="F26" s="32"/>
    </row>
    <row r="27" spans="1:6" ht="30">
      <c r="A27" s="147"/>
      <c r="B27" s="33" t="str">
        <f>Synthèse!B35</f>
        <v>4.10</v>
      </c>
      <c r="C27" s="32" t="str">
        <f>Synthèse!C35</f>
        <v>Chaque son déclenché automatiquement est-il contrôlable par l’utilisateur ?</v>
      </c>
      <c r="D27" s="33" t="s">
        <v>36</v>
      </c>
      <c r="E27" s="32"/>
      <c r="F27" s="32"/>
    </row>
    <row r="28" spans="1:6" ht="45">
      <c r="A28" s="147"/>
      <c r="B28" s="33" t="str">
        <f>Synthèse!B36</f>
        <v>4.11</v>
      </c>
      <c r="C28" s="32" t="str">
        <f>Synthèse!C36</f>
        <v>La consultation de chaque média temporel est-elle, si nécessaire, contrôlable par le clavier et tout dispositif de pointage ?</v>
      </c>
      <c r="D28" s="33" t="s">
        <v>36</v>
      </c>
      <c r="E28" s="32"/>
      <c r="F28" s="32"/>
    </row>
    <row r="29" spans="1:6" ht="45">
      <c r="A29" s="147"/>
      <c r="B29" s="33" t="str">
        <f>Synthèse!B37</f>
        <v>4.12</v>
      </c>
      <c r="C29" s="32" t="str">
        <f>Synthèse!C37</f>
        <v>La consultation de chaque média non temporel est-elle contrôlable par le clavier et tout dispositif de pointage ?</v>
      </c>
      <c r="D29" s="33" t="s">
        <v>36</v>
      </c>
      <c r="E29" s="32"/>
      <c r="F29" s="32"/>
    </row>
    <row r="30" spans="1:6" ht="45">
      <c r="A30" s="147"/>
      <c r="B30" s="33" t="str">
        <f>Synthèse!B38</f>
        <v>4.13</v>
      </c>
      <c r="C30" s="32" t="str">
        <f>Synthèse!C38</f>
        <v>Chaque média temporel et non temporel est-il compatible avec les technologies d’assistance (hors cas particuliers) ?</v>
      </c>
      <c r="D30" s="33" t="s">
        <v>36</v>
      </c>
      <c r="E30" s="32"/>
      <c r="F30" s="32"/>
    </row>
    <row r="31" spans="1:6" ht="30">
      <c r="A31" s="147" t="str">
        <f>Synthèse!A40</f>
        <v>Tableaux</v>
      </c>
      <c r="B31" s="2" t="str">
        <f>Synthèse!B40</f>
        <v>5.1</v>
      </c>
      <c r="C31" s="3" t="str">
        <f>Synthèse!C40</f>
        <v>Chaque tableau de données complexe a-t-il un résumé ?</v>
      </c>
      <c r="D31" s="33" t="s">
        <v>36</v>
      </c>
      <c r="E31" s="3"/>
      <c r="F31" s="3"/>
    </row>
    <row r="32" spans="1:6" ht="30">
      <c r="A32" s="147"/>
      <c r="B32" s="2" t="str">
        <f>Synthèse!B41</f>
        <v>5.2</v>
      </c>
      <c r="C32" s="3" t="str">
        <f>Synthèse!C41</f>
        <v>Pour chaque tableau de données complexe ayant un résumé, celui-ci est-il pertinent ?</v>
      </c>
      <c r="D32" s="33" t="s">
        <v>36</v>
      </c>
      <c r="E32" s="3"/>
      <c r="F32" s="3"/>
    </row>
    <row r="33" spans="1:6" ht="45">
      <c r="A33" s="147"/>
      <c r="B33" s="2" t="str">
        <f>Synthèse!B42</f>
        <v>5.3</v>
      </c>
      <c r="C33" s="3" t="str">
        <f>Synthèse!C42</f>
        <v>Pour chaque tableau de mise en forme, le contenu linéarisé reste-t-il compréhensible (hors cas particuliers) ?</v>
      </c>
      <c r="D33" s="33" t="s">
        <v>36</v>
      </c>
      <c r="E33" s="3"/>
      <c r="F33" s="3"/>
    </row>
    <row r="34" spans="1:6" ht="45">
      <c r="A34" s="147"/>
      <c r="B34" s="2" t="str">
        <f>Synthèse!B43</f>
        <v>5.4</v>
      </c>
      <c r="C34" s="3" t="str">
        <f>Synthèse!C43</f>
        <v>Pour chaque tableau de données ayant un titre, le titre est-il correctement associé au tableau de données ?</v>
      </c>
      <c r="D34" s="33" t="s">
        <v>36</v>
      </c>
      <c r="E34" s="3"/>
      <c r="F34" s="3"/>
    </row>
    <row r="35" spans="1:6" ht="30">
      <c r="A35" s="147"/>
      <c r="B35" s="2" t="str">
        <f>Synthèse!B44</f>
        <v>5.5</v>
      </c>
      <c r="C35" s="3" t="str">
        <f>Synthèse!C44</f>
        <v>Pour chaque tableau de données ayant un titre, celui-ci est-il pertinent ?</v>
      </c>
      <c r="D35" s="33" t="s">
        <v>36</v>
      </c>
      <c r="E35" s="3"/>
      <c r="F35" s="3"/>
    </row>
    <row r="36" spans="1:6" ht="45">
      <c r="A36" s="147"/>
      <c r="B36" s="2" t="str">
        <f>Synthèse!B45</f>
        <v>5.6</v>
      </c>
      <c r="C36" s="3" t="str">
        <f>Synthèse!C45</f>
        <v>Pour chaque tableau de données, chaque en-tête de colonnes et chaque en-tête de lignes sont-ils correctement déclarés ?</v>
      </c>
      <c r="D36" s="33" t="s">
        <v>36</v>
      </c>
      <c r="E36" s="3"/>
      <c r="F36" s="3"/>
    </row>
    <row r="37" spans="1:6" ht="60">
      <c r="A37" s="147"/>
      <c r="B37" s="2" t="str">
        <f>Synthèse!B46</f>
        <v>5.7</v>
      </c>
      <c r="C37" s="3" t="str">
        <f>Synthèse!C46</f>
        <v>Pour chaque tableau de données, la technique appropriée permettant d’associer chaque cellule avec ses en-têtes est-elle utilisée (hors cas particuliers) ?</v>
      </c>
      <c r="D37" s="33" t="s">
        <v>36</v>
      </c>
      <c r="E37" s="3"/>
      <c r="F37" s="3"/>
    </row>
    <row r="38" spans="1:6" ht="45">
      <c r="A38" s="147"/>
      <c r="B38" s="2" t="str">
        <f>Synthèse!B47</f>
        <v>5.8</v>
      </c>
      <c r="C38" s="3" t="str">
        <f>Synthèse!C47</f>
        <v>Chaque tableau de mise en forme ne doit pas utiliser d’éléments propres aux tableaux de données. Cette règle est-elle respectée ?</v>
      </c>
      <c r="D38" s="33" t="s">
        <v>36</v>
      </c>
      <c r="E38" s="3"/>
      <c r="F38" s="3"/>
    </row>
    <row r="39" spans="1:6" ht="30">
      <c r="A39" s="147" t="str">
        <f>Synthèse!A49</f>
        <v>Liens</v>
      </c>
      <c r="B39" s="33" t="str">
        <f>Synthèse!B49</f>
        <v>6.1</v>
      </c>
      <c r="C39" s="32" t="str">
        <f>Synthèse!C49</f>
        <v>Chaque lien est-il explicite (hors cas particuliers) ?</v>
      </c>
      <c r="D39" s="33" t="s">
        <v>34</v>
      </c>
      <c r="E39" s="91" t="s">
        <v>426</v>
      </c>
      <c r="F39" s="32"/>
    </row>
    <row r="40" spans="1:6" ht="195">
      <c r="A40" s="147"/>
      <c r="B40" s="33" t="str">
        <f>Synthèse!B50</f>
        <v>6.2</v>
      </c>
      <c r="C40" s="32" t="str">
        <f>Synthèse!C50</f>
        <v>Dans chaque page web, chaque lien a-t-il un intitulé ?</v>
      </c>
      <c r="D40" s="33" t="s">
        <v>35</v>
      </c>
      <c r="E40" s="91" t="s">
        <v>427</v>
      </c>
      <c r="F40" s="32" t="s">
        <v>435</v>
      </c>
    </row>
    <row r="41" spans="1:6" ht="30">
      <c r="A41" s="147" t="str">
        <f>Synthèse!A52</f>
        <v>Scripts</v>
      </c>
      <c r="B41" s="2" t="str">
        <f>Synthèse!B52</f>
        <v>7.1</v>
      </c>
      <c r="C41" s="3" t="str">
        <f>Synthèse!C52</f>
        <v>Chaque script est-il, si nécessaire, compatible avec les technologies d’assistance ?</v>
      </c>
      <c r="D41" s="2" t="s">
        <v>35</v>
      </c>
      <c r="E41" s="3" t="s">
        <v>376</v>
      </c>
      <c r="F41" s="3"/>
    </row>
    <row r="42" spans="1:6" ht="30">
      <c r="A42" s="147"/>
      <c r="B42" s="2" t="str">
        <f>Synthèse!B53</f>
        <v>7.2</v>
      </c>
      <c r="C42" s="3" t="str">
        <f>Synthèse!C53</f>
        <v>Pour chaque script ayant une alternative, cette alternative est-elle pertinente ?</v>
      </c>
      <c r="D42" s="2" t="s">
        <v>36</v>
      </c>
      <c r="E42" s="3"/>
      <c r="F42" s="3"/>
    </row>
    <row r="43" spans="1:6" ht="195">
      <c r="A43" s="147"/>
      <c r="B43" s="2" t="str">
        <f>Synthèse!B54</f>
        <v>7.3</v>
      </c>
      <c r="C43" s="3" t="str">
        <f>Synthèse!C54</f>
        <v>Chaque script est-il contrôlable par le clavier et par tout dispositif de pointage (hors cas particuliers) ?</v>
      </c>
      <c r="D43" s="2" t="s">
        <v>35</v>
      </c>
      <c r="E43" s="3" t="s">
        <v>428</v>
      </c>
      <c r="F43" s="3"/>
    </row>
    <row r="44" spans="1:6" ht="45">
      <c r="A44" s="147"/>
      <c r="B44" s="2" t="str">
        <f>Synthèse!B55</f>
        <v>7.4</v>
      </c>
      <c r="C44" s="3" t="str">
        <f>Synthèse!C55</f>
        <v>Pour chaque script qui initie un changement de contexte, l’utilisateur est-il averti ou en a-t-il le contrôle ?</v>
      </c>
      <c r="D44" s="2" t="s">
        <v>36</v>
      </c>
      <c r="E44" s="3"/>
      <c r="F44" s="3"/>
    </row>
    <row r="45" spans="1:6" ht="45">
      <c r="A45" s="147"/>
      <c r="B45" s="2" t="str">
        <f>Synthèse!B56</f>
        <v>7.5</v>
      </c>
      <c r="C45" s="3" t="str">
        <f>Synthèse!C56</f>
        <v>Dans chaque page web, les messages de statut sont-ils correctement restitués par les technologies d’assistance ?</v>
      </c>
      <c r="D45" s="2" t="s">
        <v>36</v>
      </c>
      <c r="E45" s="3"/>
      <c r="F45" s="3"/>
    </row>
    <row r="46" spans="1:6" ht="30" customHeight="1">
      <c r="A46" s="147" t="str">
        <f>Synthèse!A58</f>
        <v>Éléments obligatoires</v>
      </c>
      <c r="B46" s="33" t="str">
        <f>Synthèse!B58</f>
        <v>8.1</v>
      </c>
      <c r="C46" s="32" t="str">
        <f>Synthèse!C58</f>
        <v>Chaque page web est-elle définie par un type de document ?</v>
      </c>
      <c r="D46" s="33" t="s">
        <v>34</v>
      </c>
      <c r="E46" s="32"/>
      <c r="F46" s="32"/>
    </row>
    <row r="47" spans="1:6" ht="30">
      <c r="A47" s="147"/>
      <c r="B47" s="33" t="str">
        <f>Synthèse!B59</f>
        <v>8.2</v>
      </c>
      <c r="C47" s="32" t="str">
        <f>Synthèse!C59</f>
        <v>Pour chaque page web, le code source généré est-il valide selon le type de document spécifié ?</v>
      </c>
      <c r="D47" s="33" t="s">
        <v>36</v>
      </c>
      <c r="E47" s="32" t="s">
        <v>336</v>
      </c>
      <c r="F47" s="32"/>
    </row>
    <row r="48" spans="1:6" ht="30">
      <c r="A48" s="147"/>
      <c r="B48" s="33" t="str">
        <f>Synthèse!B60</f>
        <v>8.3</v>
      </c>
      <c r="C48" s="32" t="str">
        <f>Synthèse!C60</f>
        <v>Dans chaque page web, la langue par défaut est-elle présente ?</v>
      </c>
      <c r="D48" s="33" t="s">
        <v>34</v>
      </c>
      <c r="E48" s="32"/>
      <c r="F48" s="32"/>
    </row>
    <row r="49" spans="1:6" ht="30">
      <c r="A49" s="147"/>
      <c r="B49" s="33" t="str">
        <f>Synthèse!B61</f>
        <v>8.4</v>
      </c>
      <c r="C49" s="32" t="str">
        <f>Synthèse!C61</f>
        <v>Pour chaque page web ayant une langue par défaut, le code de langue est-il pertinent ?</v>
      </c>
      <c r="D49" s="33" t="s">
        <v>34</v>
      </c>
      <c r="E49" s="32"/>
      <c r="F49" s="32"/>
    </row>
    <row r="50" spans="1:6" ht="15">
      <c r="A50" s="147"/>
      <c r="B50" s="33" t="str">
        <f>Synthèse!B62</f>
        <v>8.5</v>
      </c>
      <c r="C50" s="32" t="str">
        <f>Synthèse!C62</f>
        <v>Chaque page web a-t-elle un titre de page ?</v>
      </c>
      <c r="D50" s="33" t="s">
        <v>34</v>
      </c>
      <c r="E50" s="32"/>
      <c r="F50" s="32"/>
    </row>
    <row r="51" spans="1:6" ht="30">
      <c r="A51" s="147"/>
      <c r="B51" s="33" t="str">
        <f>Synthèse!B63</f>
        <v>8.6</v>
      </c>
      <c r="C51" s="32" t="str">
        <f>Synthèse!C63</f>
        <v>Pour chaque page web ayant un titre de page, ce titre est-il pertinent ?</v>
      </c>
      <c r="D51" s="33" t="s">
        <v>34</v>
      </c>
      <c r="E51" s="32"/>
      <c r="F51" s="32"/>
    </row>
    <row r="52" spans="1:6" ht="45">
      <c r="A52" s="147"/>
      <c r="B52" s="33" t="str">
        <f>Synthèse!B64</f>
        <v>8.7</v>
      </c>
      <c r="C52" s="32" t="str">
        <f>Synthèse!C64</f>
        <v>Dans chaque page web, chaque changement de langue est-il indiqué dans le code source (hors cas particuliers) ?</v>
      </c>
      <c r="D52" s="33" t="s">
        <v>36</v>
      </c>
      <c r="E52" s="32"/>
      <c r="F52" s="32"/>
    </row>
    <row r="53" spans="1:6" ht="45">
      <c r="A53" s="147"/>
      <c r="B53" s="33" t="str">
        <f>Synthèse!B65</f>
        <v>8.8</v>
      </c>
      <c r="C53" s="32" t="str">
        <f>Synthèse!C65</f>
        <v>Dans chaque page web, le code de langue de chaque changement de langue est-il valide et pertinent ?</v>
      </c>
      <c r="D53" s="33" t="s">
        <v>36</v>
      </c>
      <c r="E53" s="32"/>
      <c r="F53" s="32"/>
    </row>
    <row r="54" spans="1:6" ht="120">
      <c r="A54" s="147"/>
      <c r="B54" s="33" t="str">
        <f>Synthèse!B66</f>
        <v>8.9</v>
      </c>
      <c r="C54" s="32" t="str">
        <f>Synthèse!C66</f>
        <v>Dans chaque page web, les balises ne doivent pas être utilisées uniquement à des fins de présentation. Cette règle est-elle respectée ?</v>
      </c>
      <c r="D54" s="33" t="s">
        <v>35</v>
      </c>
      <c r="E54" s="91" t="s">
        <v>430</v>
      </c>
      <c r="F54" s="32" t="s">
        <v>506</v>
      </c>
    </row>
    <row r="55" spans="1:6" ht="30">
      <c r="A55" s="147"/>
      <c r="B55" s="33" t="str">
        <f>Synthèse!B67</f>
        <v>8.10</v>
      </c>
      <c r="C55" s="32" t="str">
        <f>Synthèse!C67</f>
        <v>Dans chaque page web, les changements du sens de lecture sont-ils signalés ?</v>
      </c>
      <c r="D55" s="33" t="s">
        <v>36</v>
      </c>
      <c r="E55" s="32"/>
      <c r="F55" s="32"/>
    </row>
    <row r="56" spans="1:6" ht="328">
      <c r="A56" s="147" t="str">
        <f>Synthèse!A69</f>
        <v>Structure</v>
      </c>
      <c r="B56" s="45" t="str">
        <f>Synthèse!B69</f>
        <v>9.1</v>
      </c>
      <c r="C56" s="35" t="str">
        <f>Synthèse!C69</f>
        <v>Dans chaque page web, l’information est-elle structurée par l’utilisation appropriée de titres ?</v>
      </c>
      <c r="D56" s="45" t="s">
        <v>35</v>
      </c>
      <c r="E56" s="35" t="s">
        <v>431</v>
      </c>
      <c r="F56" s="35" t="s">
        <v>436</v>
      </c>
    </row>
    <row r="57" spans="1:6" ht="45">
      <c r="A57" s="147"/>
      <c r="B57" s="45" t="str">
        <f>Synthèse!B70</f>
        <v>9.2</v>
      </c>
      <c r="C57" s="35" t="str">
        <f>Synthèse!C70</f>
        <v>Dans chaque page web, la structure du document est-elle cohérente (hors cas particuliers) ?</v>
      </c>
      <c r="D57" s="45" t="s">
        <v>34</v>
      </c>
      <c r="E57" s="89" t="s">
        <v>336</v>
      </c>
      <c r="F57" s="35"/>
    </row>
    <row r="58" spans="1:6" ht="285">
      <c r="A58" s="147"/>
      <c r="B58" s="45" t="str">
        <f>Synthèse!B71</f>
        <v>9.3</v>
      </c>
      <c r="C58" s="35" t="str">
        <f>Synthèse!C71</f>
        <v>Dans chaque page web, chaque liste est-elle correctement structurée ?</v>
      </c>
      <c r="D58" s="45" t="s">
        <v>34</v>
      </c>
      <c r="E58" s="89" t="s">
        <v>445</v>
      </c>
      <c r="F58" s="35" t="s">
        <v>443</v>
      </c>
    </row>
    <row r="59" spans="1:6" ht="30">
      <c r="A59" s="147"/>
      <c r="B59" s="45" t="str">
        <f>Synthèse!B72</f>
        <v>9.4</v>
      </c>
      <c r="C59" s="35" t="str">
        <f>Synthèse!C72</f>
        <v>Dans chaque page web, chaque citation est-elle correctement indiquée ?</v>
      </c>
      <c r="D59" s="45" t="s">
        <v>36</v>
      </c>
      <c r="E59" s="35"/>
      <c r="F59" s="35"/>
    </row>
    <row r="60" spans="1:6" ht="45">
      <c r="A60" s="147" t="str">
        <f>Synthèse!A74</f>
        <v>Présentation</v>
      </c>
      <c r="B60" s="33" t="str">
        <f>Synthèse!B74</f>
        <v>10.1</v>
      </c>
      <c r="C60" s="32" t="str">
        <f>Synthèse!C74</f>
        <v>Dans le site web, des feuilles de styles sont-elles utilisées pour contrôler la présentation de l’information ?</v>
      </c>
      <c r="D60" s="33" t="s">
        <v>34</v>
      </c>
      <c r="E60" s="32"/>
      <c r="F60" s="32"/>
    </row>
    <row r="61" spans="1:6" ht="45">
      <c r="A61" s="147"/>
      <c r="B61" s="33" t="str">
        <f>Synthèse!B75</f>
        <v>10.2</v>
      </c>
      <c r="C61" s="32" t="str">
        <f>Synthèse!C75</f>
        <v>Dans chaque page web, le contenu visible porteur d’information reste-t-il présent lorsque les feuilles de styles sont désactivées ?</v>
      </c>
      <c r="D61" s="33" t="s">
        <v>34</v>
      </c>
      <c r="E61" s="32"/>
      <c r="F61" s="32"/>
    </row>
    <row r="62" spans="1:6" ht="45">
      <c r="A62" s="147"/>
      <c r="B62" s="33" t="str">
        <f>Synthèse!B76</f>
        <v>10.3</v>
      </c>
      <c r="C62" s="32" t="str">
        <f>Synthèse!C76</f>
        <v>Dans chaque page web, l’information reste-t-elle compréhensible lorsque les feuilles de styles sont désactivées ?</v>
      </c>
      <c r="D62" s="33" t="s">
        <v>34</v>
      </c>
      <c r="E62" s="32"/>
      <c r="F62" s="32"/>
    </row>
    <row r="63" spans="1:6" ht="45">
      <c r="A63" s="147"/>
      <c r="B63" s="33" t="str">
        <f>Synthèse!B77</f>
        <v>10.4</v>
      </c>
      <c r="C63" s="32" t="str">
        <f>Synthèse!C77</f>
        <v>Dans chaque page web, le texte reste-t-il lisible lorsque la taille des caractères est augmentée jusqu’à 200%, au moins (hors cas particuliers) ?</v>
      </c>
      <c r="D63" s="33" t="s">
        <v>34</v>
      </c>
      <c r="E63" s="32"/>
      <c r="F63" s="32"/>
    </row>
    <row r="64" spans="1:6" ht="45">
      <c r="A64" s="147"/>
      <c r="B64" s="33" t="str">
        <f>Synthèse!B78</f>
        <v>10.5</v>
      </c>
      <c r="C64" s="32" t="str">
        <f>Synthèse!C78</f>
        <v>Dans chaque page web, les déclarations CSS de couleurs de fond d’élément et de police sont-elles correctement utilisées ?</v>
      </c>
      <c r="D64" s="33" t="s">
        <v>34</v>
      </c>
      <c r="E64" s="32"/>
      <c r="F64" s="32"/>
    </row>
    <row r="65" spans="1:6" ht="45">
      <c r="A65" s="147"/>
      <c r="B65" s="33" t="str">
        <f>Synthèse!B79</f>
        <v>10.6</v>
      </c>
      <c r="C65" s="32" t="str">
        <f>Synthèse!C79</f>
        <v>Dans chaque page web, chaque lien dont la nature n’est pas évidente est-il visible par rapport au texte environnant ?</v>
      </c>
      <c r="D65" s="33" t="s">
        <v>34</v>
      </c>
      <c r="E65" s="91" t="s">
        <v>432</v>
      </c>
      <c r="F65" s="32"/>
    </row>
    <row r="66" spans="1:6" ht="45">
      <c r="A66" s="147"/>
      <c r="B66" s="33" t="str">
        <f>Synthèse!B80</f>
        <v>10.7</v>
      </c>
      <c r="C66" s="32" t="str">
        <f>Synthèse!C80</f>
        <v>Dans chaque page web, pour chaque élément recevant le focus, la prise de focus est-elle visible ?</v>
      </c>
      <c r="D66" s="33" t="s">
        <v>34</v>
      </c>
      <c r="E66" s="91" t="s">
        <v>336</v>
      </c>
      <c r="F66" s="32"/>
    </row>
    <row r="67" spans="1:6" ht="45">
      <c r="A67" s="147"/>
      <c r="B67" s="33" t="str">
        <f>Synthèse!B81</f>
        <v>10.8</v>
      </c>
      <c r="C67" s="32" t="str">
        <f>Synthèse!C81</f>
        <v>Pour chaque page web, les contenus cachés ont-ils vocation à être ignorés par les technologies d’assistance ?</v>
      </c>
      <c r="D67" s="33" t="s">
        <v>34</v>
      </c>
      <c r="E67" s="91" t="s">
        <v>348</v>
      </c>
      <c r="F67" s="32"/>
    </row>
    <row r="68" spans="1:6" ht="45">
      <c r="A68" s="147"/>
      <c r="B68" s="33" t="str">
        <f>Synthèse!B82</f>
        <v>10.9</v>
      </c>
      <c r="C68" s="32" t="str">
        <f>Synthèse!C82</f>
        <v>Dans chaque page web, l’information ne doit pas être donnée uniquement par la forme, taille ou position. Cette règle est-elle respectée ?</v>
      </c>
      <c r="D68" s="33" t="s">
        <v>34</v>
      </c>
      <c r="E68" s="32"/>
      <c r="F68" s="32"/>
    </row>
    <row r="69" spans="1:6" ht="60">
      <c r="A69" s="147"/>
      <c r="B69" s="33" t="str">
        <f>Synthèse!B83</f>
        <v>10.10</v>
      </c>
      <c r="C69" s="32" t="str">
        <f>Synthèse!C83</f>
        <v>Dans chaque page web, l’information ne doit pas être donnée par la forme, taille ou position uniquement. Cette règle est-elle implémentée de façon pertinente ?</v>
      </c>
      <c r="D69" s="33" t="s">
        <v>34</v>
      </c>
      <c r="E69" s="32"/>
      <c r="F69" s="32"/>
    </row>
    <row r="70" spans="1:6" ht="105">
      <c r="A70" s="147"/>
      <c r="B70" s="33" t="str">
        <f>Synthèse!B84</f>
        <v>10.11</v>
      </c>
      <c r="C70" s="32"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33" t="s">
        <v>34</v>
      </c>
      <c r="E70" s="32"/>
      <c r="F70" s="32"/>
    </row>
    <row r="71" spans="1:6" ht="60">
      <c r="A71" s="147"/>
      <c r="B71" s="33" t="str">
        <f>Synthèse!B85</f>
        <v>10.12</v>
      </c>
      <c r="C71" s="32" t="str">
        <f>Synthèse!C85</f>
        <v>Dans chaque page web, les propriétés d’espacement du texte peuvent-elles être redéfinies par l’utilisateur sans perte de contenu ou de fonctionnalité (hors cas particuliers) ?</v>
      </c>
      <c r="D71" s="33" t="s">
        <v>34</v>
      </c>
      <c r="E71" s="32"/>
      <c r="F71" s="32"/>
    </row>
    <row r="72" spans="1:6" ht="75">
      <c r="A72" s="147"/>
      <c r="B72" s="33" t="str">
        <f>Synthèse!B86</f>
        <v>10.13</v>
      </c>
      <c r="C72" s="32" t="str">
        <f>Synthèse!C86</f>
        <v>Dans chaque page web, les contenus additionnels apparaissant à la prise de focus ou au survol d’un composant d’interface sont-ils contrôlables par l’utilisateur (hors cas particuliers) ?</v>
      </c>
      <c r="D72" s="33" t="s">
        <v>36</v>
      </c>
      <c r="E72" s="32"/>
      <c r="F72" s="32"/>
    </row>
    <row r="73" spans="1:6" ht="60">
      <c r="A73" s="147"/>
      <c r="B73" s="33" t="str">
        <f>Synthèse!B87</f>
        <v>10.14</v>
      </c>
      <c r="C73" s="32" t="str">
        <f>Synthèse!C87</f>
        <v>Dans chaque page web, les contenus additionnels apparaissant via les styles CSS uniquement peuvent-ils être rendus visibles au clavier et par tout dispositif de pointage ?</v>
      </c>
      <c r="D73" s="33" t="s">
        <v>36</v>
      </c>
      <c r="E73" s="32"/>
      <c r="F73" s="32"/>
    </row>
    <row r="74" spans="1:6" ht="15">
      <c r="A74" s="147" t="str">
        <f>Synthèse!A89</f>
        <v>Formulaires</v>
      </c>
      <c r="B74" s="2" t="str">
        <f>Synthèse!B89</f>
        <v>11.1</v>
      </c>
      <c r="C74" s="3" t="str">
        <f>Synthèse!C89</f>
        <v>Chaque champ de formulaire a-t-il une étiquette ?</v>
      </c>
      <c r="D74" s="2" t="s">
        <v>36</v>
      </c>
      <c r="E74" s="3"/>
      <c r="F74" s="3"/>
    </row>
    <row r="75" spans="1:6" ht="45">
      <c r="A75" s="147"/>
      <c r="B75" s="2" t="str">
        <f>Synthèse!B90</f>
        <v>11.2</v>
      </c>
      <c r="C75" s="3" t="str">
        <f>Synthèse!C90</f>
        <v>Chaque étiquette associée à un champ de formulaire est-elle pertinente (hors cas particuliers) ?</v>
      </c>
      <c r="D75" s="2" t="s">
        <v>36</v>
      </c>
      <c r="E75" s="3"/>
      <c r="F75" s="3"/>
    </row>
    <row r="76" spans="1:6" ht="75">
      <c r="A76" s="147"/>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36</v>
      </c>
      <c r="E76" s="3"/>
      <c r="F76" s="3"/>
    </row>
    <row r="77" spans="1:6" ht="45">
      <c r="A77" s="147"/>
      <c r="B77" s="2" t="str">
        <f>Synthèse!B92</f>
        <v>11.4</v>
      </c>
      <c r="C77" s="3" t="str">
        <f>Synthèse!C92</f>
        <v>Dans chaque formulaire, chaque étiquette de champ et son champ associé sont-ils accolés (hors cas particuliers) ?</v>
      </c>
      <c r="D77" s="2" t="s">
        <v>36</v>
      </c>
      <c r="E77" s="3"/>
      <c r="F77" s="3"/>
    </row>
    <row r="78" spans="1:6" ht="30">
      <c r="A78" s="147"/>
      <c r="B78" s="2" t="str">
        <f>Synthèse!B93</f>
        <v>11.5</v>
      </c>
      <c r="C78" s="3" t="str">
        <f>Synthèse!C93</f>
        <v>Dans chaque formulaire, les champs de même nature sont-ils regroupés, si nécessaire ?</v>
      </c>
      <c r="D78" s="2" t="s">
        <v>36</v>
      </c>
      <c r="E78" s="3"/>
      <c r="F78" s="3"/>
    </row>
    <row r="79" spans="1:6" ht="30">
      <c r="A79" s="147"/>
      <c r="B79" s="2" t="str">
        <f>Synthèse!B94</f>
        <v>11.6</v>
      </c>
      <c r="C79" s="3" t="str">
        <f>Synthèse!C94</f>
        <v>Dans chaque formulaire, chaque regroupement de champs de formulaire a-t-il une légende ?</v>
      </c>
      <c r="D79" s="2" t="s">
        <v>36</v>
      </c>
      <c r="E79" s="3"/>
      <c r="F79" s="3"/>
    </row>
    <row r="80" spans="1:6" ht="45">
      <c r="A80" s="147"/>
      <c r="B80" s="2" t="str">
        <f>Synthèse!B95</f>
        <v>11.7</v>
      </c>
      <c r="C80" s="3" t="str">
        <f>Synthèse!C95</f>
        <v>Dans chaque formulaire, chaque légende associée à un regroupement de champs de même nature est-elle pertinente ?</v>
      </c>
      <c r="D80" s="2" t="s">
        <v>36</v>
      </c>
      <c r="E80" s="3"/>
      <c r="F80" s="3"/>
    </row>
    <row r="81" spans="1:6" ht="45">
      <c r="A81" s="147"/>
      <c r="B81" s="2" t="str">
        <f>Synthèse!B96</f>
        <v>11.8</v>
      </c>
      <c r="C81" s="3" t="str">
        <f>Synthèse!C96</f>
        <v>Dans chaque formulaire, les items de même nature d’une liste de choix sont-ils regroupées de manière pertinente ?</v>
      </c>
      <c r="D81" s="2" t="s">
        <v>36</v>
      </c>
      <c r="E81" s="3"/>
      <c r="F81" s="3"/>
    </row>
    <row r="82" spans="1:6" ht="30">
      <c r="A82" s="147"/>
      <c r="B82" s="2" t="str">
        <f>Synthèse!B97</f>
        <v>11.9</v>
      </c>
      <c r="C82" s="3" t="str">
        <f>Synthèse!C97</f>
        <v>Dans chaque formulaire, l’intitulé de chaque bouton est-il pertinent (hors cas particuliers) ?</v>
      </c>
      <c r="D82" s="2" t="s">
        <v>36</v>
      </c>
      <c r="E82" s="3"/>
      <c r="F82" s="3"/>
    </row>
    <row r="83" spans="1:6" ht="45">
      <c r="A83" s="147"/>
      <c r="B83" s="2" t="str">
        <f>Synthèse!B98</f>
        <v>11.10</v>
      </c>
      <c r="C83" s="3" t="str">
        <f>Synthèse!C98</f>
        <v>Dans chaque formulaire, le contrôle de saisie est-il utilisé de manière pertinente (hors cas particuliers) ?</v>
      </c>
      <c r="D83" s="2" t="s">
        <v>36</v>
      </c>
      <c r="E83" s="3"/>
      <c r="F83" s="3"/>
    </row>
    <row r="84" spans="1:6" ht="45">
      <c r="A84" s="147"/>
      <c r="B84" s="2" t="str">
        <f>Synthèse!B99</f>
        <v>11.11</v>
      </c>
      <c r="C84" s="3" t="str">
        <f>Synthèse!C99</f>
        <v>Dans chaque formulaire, le contrôle de saisie est-il accompagné, si nécessaire, de suggestions facilitant la correction des erreurs de saisie ?</v>
      </c>
      <c r="D84" s="2" t="s">
        <v>36</v>
      </c>
      <c r="E84" s="3"/>
      <c r="F84" s="3"/>
    </row>
    <row r="85" spans="1:6" ht="90">
      <c r="A85" s="147"/>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2" t="s">
        <v>36</v>
      </c>
      <c r="E85" s="3"/>
      <c r="F85" s="3"/>
    </row>
    <row r="86" spans="1:6" ht="45">
      <c r="A86" s="147"/>
      <c r="B86" s="2" t="str">
        <f>Synthèse!B101</f>
        <v>11.13</v>
      </c>
      <c r="C86" s="3" t="str">
        <f>Synthèse!C101</f>
        <v>La finalité d’un champ de saisie peut-elle être déduite pour faciliter le remplissage automatique des champs avec les données de l’utilisateur ?</v>
      </c>
      <c r="D86" s="2" t="s">
        <v>36</v>
      </c>
      <c r="E86" s="3"/>
      <c r="F86" s="3"/>
    </row>
    <row r="87" spans="1:6" ht="45">
      <c r="A87" s="147" t="str">
        <f>Synthèse!A103</f>
        <v>Navigation</v>
      </c>
      <c r="B87" s="33" t="str">
        <f>Synthèse!B103</f>
        <v>12.1</v>
      </c>
      <c r="C87" s="32" t="str">
        <f>Synthèse!C103</f>
        <v>Chaque ensemble de pages dispose-t-il de deux systèmes de navigation différents, au moins (hors cas particuliers) ?</v>
      </c>
      <c r="D87" s="33" t="s">
        <v>34</v>
      </c>
      <c r="E87" s="32"/>
      <c r="F87" s="32"/>
    </row>
    <row r="88" spans="1:6" ht="45">
      <c r="A88" s="147"/>
      <c r="B88" s="33" t="str">
        <f>Synthèse!B104</f>
        <v>12.2</v>
      </c>
      <c r="C88" s="32" t="str">
        <f>Synthèse!C104</f>
        <v>Dans chaque ensemble de pages, le menu et les barres de navigation sont-ils toujours à la même place (hors cas particuliers) ?</v>
      </c>
      <c r="D88" s="33" t="s">
        <v>34</v>
      </c>
      <c r="E88" s="32"/>
      <c r="F88" s="32"/>
    </row>
    <row r="89" spans="1:6" ht="15">
      <c r="A89" s="147"/>
      <c r="B89" s="33" t="str">
        <f>Synthèse!B105</f>
        <v>12.3</v>
      </c>
      <c r="C89" s="32" t="str">
        <f>Synthèse!C105</f>
        <v>La page « plan du site » est-elle pertinente ?</v>
      </c>
      <c r="D89" s="33" t="s">
        <v>36</v>
      </c>
      <c r="E89" s="32"/>
      <c r="F89" s="32"/>
    </row>
    <row r="90" spans="1:6" ht="45">
      <c r="A90" s="147"/>
      <c r="B90" s="33" t="str">
        <f>Synthèse!B106</f>
        <v>12.4</v>
      </c>
      <c r="C90" s="32" t="str">
        <f>Synthèse!C106</f>
        <v>Dans chaque ensemble de pages, la page « plan du site » est-elle accessible à partir d’une fonctionnalité identique ?</v>
      </c>
      <c r="D90" s="33" t="s">
        <v>34</v>
      </c>
      <c r="E90" s="32"/>
      <c r="F90" s="32"/>
    </row>
    <row r="91" spans="1:6" ht="45">
      <c r="A91" s="147"/>
      <c r="B91" s="33" t="str">
        <f>Synthèse!B107</f>
        <v>12.5</v>
      </c>
      <c r="C91" s="32" t="str">
        <f>Synthèse!C107</f>
        <v>Dans chaque ensemble de pages, le moteur de recherche est-il atteignable de manière identique ?</v>
      </c>
      <c r="D91" s="33" t="s">
        <v>34</v>
      </c>
      <c r="E91" s="32"/>
      <c r="F91" s="32"/>
    </row>
    <row r="92" spans="1:6" ht="90">
      <c r="A92" s="147"/>
      <c r="B92" s="33" t="str">
        <f>Synthèse!B108</f>
        <v>12.6</v>
      </c>
      <c r="C92" s="32" t="str">
        <f>Synthèse!C108</f>
        <v>Les zones de regroupement de contenus présentes dans plusieurs pages web (zones d’en-tête, de navigation principale, de contenu principal, de pied de page et de moteur de recherche) peuvent-elles être atteintes ou évitées ?</v>
      </c>
      <c r="D92" s="33" t="s">
        <v>36</v>
      </c>
      <c r="E92" s="32" t="s">
        <v>336</v>
      </c>
      <c r="F92" s="32"/>
    </row>
    <row r="93" spans="1:6" ht="45">
      <c r="A93" s="147"/>
      <c r="B93" s="33" t="str">
        <f>Synthèse!B109</f>
        <v>12.7</v>
      </c>
      <c r="C93" s="32" t="str">
        <f>Synthèse!C109</f>
        <v>Dans chaque page web, un lien d’évitement ou d’accès rapide à la zone de contenu principal est-il présent (hors cas particuliers) ?</v>
      </c>
      <c r="D93" s="33" t="s">
        <v>36</v>
      </c>
      <c r="E93" s="32" t="s">
        <v>336</v>
      </c>
      <c r="F93" s="32"/>
    </row>
    <row r="94" spans="1:6" ht="30">
      <c r="A94" s="147"/>
      <c r="B94" s="33" t="str">
        <f>Synthèse!B110</f>
        <v>12.8</v>
      </c>
      <c r="C94" s="32" t="str">
        <f>Synthèse!C110</f>
        <v>Dans chaque page web, l’ordre de tabulation est-il cohérent ?</v>
      </c>
      <c r="D94" s="33" t="s">
        <v>34</v>
      </c>
      <c r="E94" s="32"/>
      <c r="F94" s="32"/>
    </row>
    <row r="95" spans="1:6" ht="45">
      <c r="A95" s="147"/>
      <c r="B95" s="33" t="str">
        <f>Synthèse!B111</f>
        <v>12.9</v>
      </c>
      <c r="C95" s="32" t="str">
        <f>Synthèse!C111</f>
        <v>Dans chaque page web, la navigation ne doit pas contenir de piège au clavier. Cette règle est-elle respectée ?</v>
      </c>
      <c r="D95" s="33" t="s">
        <v>34</v>
      </c>
      <c r="E95" s="32"/>
      <c r="F95" s="32"/>
    </row>
    <row r="96" spans="1:6" ht="60">
      <c r="A96" s="147"/>
      <c r="B96" s="33" t="str">
        <f>Synthèse!B112</f>
        <v>12.10</v>
      </c>
      <c r="C96" s="32" t="str">
        <f>Synthèse!C112</f>
        <v>Dans chaque page web, les raccourcis clavier n’utilisant qu’une seule touche (lettre minuscule ou majuscule, ponctuation, chiffre ou symbole) sont-ils contrôlables par l’utilisateur ?</v>
      </c>
      <c r="D96" s="33" t="s">
        <v>36</v>
      </c>
      <c r="E96" s="32"/>
      <c r="F96" s="32"/>
    </row>
    <row r="97" spans="1:6" ht="60">
      <c r="A97" s="147"/>
      <c r="B97" s="33" t="str">
        <f>Synthèse!B113</f>
        <v>12.11</v>
      </c>
      <c r="C97" s="32" t="str">
        <f>Synthèse!C113</f>
        <v>Dans chaque page web, les contenus additionnels apparaissant au survol, à la prise de focus ou à l’activation d’un composant d’interface sont-ils si nécessaire atteignables au clavier ?</v>
      </c>
      <c r="D97" s="33" t="s">
        <v>34</v>
      </c>
      <c r="E97" s="32"/>
      <c r="F97" s="32"/>
    </row>
    <row r="98" spans="1:6" ht="45">
      <c r="A98" s="147" t="str">
        <f>Synthèse!A115</f>
        <v>Consultation</v>
      </c>
      <c r="B98" s="2" t="str">
        <f>Synthèse!B115</f>
        <v>13.1</v>
      </c>
      <c r="C98" s="3" t="str">
        <f>Synthèse!C115</f>
        <v>Pour chaque page web, l’utilisateur a-t-il le contrôle de chaque limite de temps modifiant le contenu (hors cas particuliers) ?</v>
      </c>
      <c r="D98" s="2" t="s">
        <v>36</v>
      </c>
      <c r="E98" s="3"/>
      <c r="F98" s="3"/>
    </row>
    <row r="99" spans="1:6" ht="60">
      <c r="A99" s="147"/>
      <c r="B99" s="2" t="str">
        <f>Synthèse!B116</f>
        <v>13.2</v>
      </c>
      <c r="C99" s="3" t="str">
        <f>Synthèse!C116</f>
        <v>Dans chaque page web, l’ouverture d’une nouvelle fenêtre ne doit pas être déclenchée sans action de l’utilisateur. Cette règle est-elle respectée ?</v>
      </c>
      <c r="D99" s="2" t="s">
        <v>34</v>
      </c>
      <c r="E99" s="3"/>
      <c r="F99" s="3"/>
    </row>
    <row r="100" spans="1:6" ht="150">
      <c r="A100" s="147"/>
      <c r="B100" s="2" t="str">
        <f>Synthèse!B117</f>
        <v>13.3</v>
      </c>
      <c r="C100" s="3" t="str">
        <f>Synthèse!C117</f>
        <v>Dans chaque page web, chaque document bureautique en téléchargement possède-t-il, si nécessaire, une version accessible (hors cas particuliers) ?</v>
      </c>
      <c r="D100" s="2" t="s">
        <v>35</v>
      </c>
      <c r="E100" s="3" t="s">
        <v>362</v>
      </c>
      <c r="F100" s="3"/>
    </row>
    <row r="101" spans="1:6" ht="45">
      <c r="A101" s="147"/>
      <c r="B101" s="2" t="str">
        <f>Synthèse!B118</f>
        <v>13.4</v>
      </c>
      <c r="C101" s="3" t="str">
        <f>Synthèse!C118</f>
        <v>Pour chaque document bureautique ayant une version accessible, cette version offre-t-elle la même information ?</v>
      </c>
      <c r="D101" s="2" t="s">
        <v>36</v>
      </c>
      <c r="E101" s="3"/>
      <c r="F101" s="3"/>
    </row>
    <row r="102" spans="1:6" ht="45">
      <c r="A102" s="147"/>
      <c r="B102" s="2" t="str">
        <f>Synthèse!B119</f>
        <v>13.5</v>
      </c>
      <c r="C102" s="3" t="str">
        <f>Synthèse!C119</f>
        <v>Dans chaque page web, chaque contenu cryptique (art ASCII, émoticône, syntaxe cryptique) a-t-il une alternative ?</v>
      </c>
      <c r="D102" s="2" t="s">
        <v>36</v>
      </c>
      <c r="E102" s="3"/>
      <c r="F102" s="3"/>
    </row>
    <row r="103" spans="1:6" ht="60">
      <c r="A103" s="147"/>
      <c r="B103" s="2" t="str">
        <f>Synthèse!B120</f>
        <v>13.6</v>
      </c>
      <c r="C103" s="3" t="str">
        <f>Synthèse!C120</f>
        <v>Dans chaque page web, pour chaque contenu cryptique (art ASCII, émoticône, syntaxe cryptique) ayant une alternative, cette alternative est-elle pertinente ?</v>
      </c>
      <c r="D103" s="2" t="s">
        <v>36</v>
      </c>
      <c r="E103" s="3"/>
      <c r="F103" s="3"/>
    </row>
    <row r="104" spans="1:6" ht="45">
      <c r="A104" s="147"/>
      <c r="B104" s="2" t="str">
        <f>Synthèse!B121</f>
        <v>13.7</v>
      </c>
      <c r="C104" s="3" t="str">
        <f>Synthèse!C121</f>
        <v>Dans chaque page web, les changements brusques de luminosité ou les effets de flash sont-ils correctement utilisés ?</v>
      </c>
      <c r="D104" s="2" t="s">
        <v>36</v>
      </c>
      <c r="E104" s="3"/>
      <c r="F104" s="3"/>
    </row>
    <row r="105" spans="1:6" ht="45">
      <c r="A105" s="147"/>
      <c r="B105" s="2" t="str">
        <f>Synthèse!B122</f>
        <v>13.8</v>
      </c>
      <c r="C105" s="3" t="str">
        <f>Synthèse!C122</f>
        <v>Dans chaque page web, chaque contenu en mouvement ou clignotant est-il contrôlable par l’utilisateur ?</v>
      </c>
      <c r="D105" s="2" t="s">
        <v>36</v>
      </c>
      <c r="E105" s="3"/>
      <c r="F105" s="3"/>
    </row>
    <row r="106" spans="1:6" ht="60">
      <c r="A106" s="147"/>
      <c r="B106" s="2" t="str">
        <f>Synthèse!B123</f>
        <v>13.9</v>
      </c>
      <c r="C106" s="3" t="str">
        <f>Synthèse!C123</f>
        <v>Dans chaque page web, le contenu proposé est-il consultable quelle que soit l’orientation de l’écran (portait ou paysage) (hors cas particuliers) ?</v>
      </c>
      <c r="D106" s="2" t="s">
        <v>34</v>
      </c>
      <c r="E106" s="3"/>
      <c r="F106" s="3"/>
    </row>
    <row r="107" spans="1:6" ht="75">
      <c r="A107" s="147"/>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36</v>
      </c>
      <c r="E107" s="3"/>
      <c r="F107" s="3"/>
    </row>
    <row r="108" spans="1:6" ht="75">
      <c r="A108" s="147"/>
      <c r="B108" s="2" t="str">
        <f>Synthèse!B125</f>
        <v>13.11</v>
      </c>
      <c r="C108" s="3" t="str">
        <f>Synthèse!C125</f>
        <v>Dans chaque page web, les actions déclenchées au moyen d’un dispositif de pointage sur un point unique de l’écran peuvent-elles faire l’objet d’une annulation (hors cas particuliers) ?</v>
      </c>
      <c r="D108" s="2" t="s">
        <v>34</v>
      </c>
      <c r="E108" s="3"/>
      <c r="F108" s="3"/>
    </row>
    <row r="109" spans="1:6" ht="60">
      <c r="A109" s="147"/>
      <c r="B109" s="2" t="str">
        <f>Synthèse!B126</f>
        <v>13.12</v>
      </c>
      <c r="C109" s="3" t="str">
        <f>Synthèse!C126</f>
        <v>Dans chaque page web, les fonctionnalités qui impliquent un mouvement de l’appareil ou vers l’appareil peuvent-elles être satisfaites de manière alternative (hors cas particuliers) ?</v>
      </c>
      <c r="D109" s="2" t="s">
        <v>36</v>
      </c>
      <c r="E109" s="3"/>
      <c r="F109" s="3"/>
    </row>
  </sheetData>
  <autoFilter ref="D3:D109" xr:uid="{F7684FA4-70E5-FA48-B430-C593C463212B}"/>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4:D109">
    <cfRule type="cellIs" dxfId="44" priority="1" stopIfTrue="1" operator="equal">
      <formula>"NCT"</formula>
    </cfRule>
    <cfRule type="cellIs" dxfId="43" priority="2" stopIfTrue="1" operator="equal">
      <formula>"C"</formula>
    </cfRule>
    <cfRule type="cellIs" dxfId="42" priority="3" stopIfTrue="1" operator="equal">
      <formula>"NC"</formula>
    </cfRule>
    <cfRule type="cellIs" dxfId="41" priority="4" stopIfTrue="1" operator="equal">
      <formula>"NA"</formula>
    </cfRule>
    <cfRule type="cellIs" dxfId="40" priority="5" stopIfTrue="1" operator="equal">
      <formula>"NT"</formula>
    </cfRule>
  </conditionalFormatting>
  <dataValidations count="1">
    <dataValidation type="list" showErrorMessage="1" sqref="D4:D109" xr:uid="{10F80604-B1E1-2648-8342-DF1359A633FD}">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B109"/>
  <sheetViews>
    <sheetView tabSelected="1" zoomScaleNormal="100" workbookViewId="0">
      <pane xSplit="4" ySplit="3" topLeftCell="E46" activePane="bottomRight" state="frozen"/>
      <selection activeCell="E54" sqref="E54"/>
      <selection pane="topRight" activeCell="E54" sqref="E54"/>
      <selection pane="bottomLeft" activeCell="E54" sqref="E54"/>
      <selection pane="bottomRight" activeCell="E54" sqref="E54"/>
    </sheetView>
  </sheetViews>
  <sheetFormatPr baseColWidth="10" defaultColWidth="0" defaultRowHeight="14" zeroHeight="1"/>
  <cols>
    <col min="1" max="1" width="3.85546875" style="1" customWidth="1"/>
    <col min="2" max="2" width="5.42578125" style="10" customWidth="1"/>
    <col min="3" max="3" width="35.85546875" style="8" customWidth="1"/>
    <col min="4" max="4" width="6.42578125" style="10" customWidth="1"/>
    <col min="5" max="5" width="80.85546875" style="8" customWidth="1"/>
    <col min="6" max="6" width="33.85546875" style="8" customWidth="1"/>
    <col min="7" max="1015" width="14.140625" style="8" hidden="1" customWidth="1"/>
    <col min="1016" max="1016" width="14.140625" style="1" hidden="1"/>
    <col min="1017" max="16384" width="10.85546875" style="1" hidden="1"/>
  </cols>
  <sheetData>
    <row r="1" spans="1:1015">
      <c r="A1" s="16" t="str">
        <f>Périmètre!B17</f>
        <v>Actualités</v>
      </c>
      <c r="B1" s="16"/>
      <c r="C1" s="17"/>
      <c r="D1" s="23"/>
      <c r="E1" s="16"/>
      <c r="F1" s="1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row>
    <row r="2" spans="1:1015">
      <c r="A2" s="18" t="str">
        <f>Périmètre!C17</f>
        <v>https://www.eau-seine-normandie.fr/actualites</v>
      </c>
      <c r="B2" s="18"/>
      <c r="C2" s="19"/>
      <c r="D2" s="24"/>
      <c r="E2" s="18"/>
      <c r="F2" s="18"/>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row>
    <row r="3" spans="1:1015" ht="15">
      <c r="A3" s="20"/>
      <c r="B3" s="21" t="s">
        <v>244</v>
      </c>
      <c r="C3" s="21" t="s">
        <v>246</v>
      </c>
      <c r="D3" s="21" t="s">
        <v>247</v>
      </c>
      <c r="E3" s="21" t="s">
        <v>245</v>
      </c>
      <c r="F3" s="21" t="s">
        <v>4</v>
      </c>
    </row>
    <row r="4" spans="1:1015" ht="30">
      <c r="A4" s="148" t="str">
        <f>Synthèse!A9</f>
        <v>Images</v>
      </c>
      <c r="B4" s="2" t="str">
        <f>Synthèse!B9</f>
        <v>1.1</v>
      </c>
      <c r="C4" s="3" t="str">
        <f>Synthèse!C9</f>
        <v>Chaque image porteuse d’information a-t-elle une alternative textuelle ?</v>
      </c>
      <c r="D4" s="92" t="s">
        <v>34</v>
      </c>
      <c r="E4" s="93"/>
      <c r="F4" s="3"/>
    </row>
    <row r="5" spans="1:1015" ht="45">
      <c r="A5" s="134"/>
      <c r="B5" s="2" t="str">
        <f>Synthèse!B10</f>
        <v>1.2</v>
      </c>
      <c r="C5" s="3" t="str">
        <f>Synthèse!C10</f>
        <v>Chaque image de décoration est-elle correctement ignorée par les technologies d’assistance ?</v>
      </c>
      <c r="D5" s="94" t="s">
        <v>35</v>
      </c>
      <c r="E5" s="95" t="s">
        <v>348</v>
      </c>
      <c r="F5" s="3"/>
    </row>
    <row r="6" spans="1:1015" ht="105">
      <c r="A6" s="134"/>
      <c r="B6" s="2" t="str">
        <f>Synthèse!B11</f>
        <v>1.3</v>
      </c>
      <c r="C6" s="3" t="str">
        <f>Synthèse!C11</f>
        <v>Pour chaque image porteuse d'information ayant une alternative textuelle, cette alternative est-elle pertinente (hors cas particuliers) ?</v>
      </c>
      <c r="D6" s="94" t="s">
        <v>35</v>
      </c>
      <c r="E6" s="95" t="s">
        <v>363</v>
      </c>
      <c r="F6" s="3"/>
    </row>
    <row r="7" spans="1:1015" ht="60">
      <c r="A7" s="134"/>
      <c r="B7" s="2" t="str">
        <f>Synthèse!B12</f>
        <v>1.4</v>
      </c>
      <c r="C7" s="3" t="str">
        <f>Synthèse!C12</f>
        <v>Pour chaque image utilisée comme CAPTCHA ou comme image-test, ayant une alternative textuelle, cette alternative permet-elle d’identifier la nature et la fonction de l’image ?</v>
      </c>
      <c r="D7" s="96" t="s">
        <v>36</v>
      </c>
      <c r="E7" s="95"/>
      <c r="F7" s="3"/>
    </row>
    <row r="8" spans="1:1015" ht="45">
      <c r="A8" s="134"/>
      <c r="B8" s="2" t="str">
        <f>Synthèse!B13</f>
        <v>1.5</v>
      </c>
      <c r="C8" s="3" t="str">
        <f>Synthèse!C13</f>
        <v>Pour chaque image utilisée comme CAPTCHA, une solution d’accès alternatif au contenu ou à la fonction du CAPTCHA est-elle présente ?</v>
      </c>
      <c r="D8" s="96" t="s">
        <v>36</v>
      </c>
      <c r="E8" s="97"/>
      <c r="F8" s="3"/>
    </row>
    <row r="9" spans="1:1015" ht="30">
      <c r="A9" s="134"/>
      <c r="B9" s="2" t="str">
        <f>Synthèse!B14</f>
        <v>1.6</v>
      </c>
      <c r="C9" s="3" t="str">
        <f>Synthèse!C14</f>
        <v>Chaque image porteuse d’information a-t-elle, si nécessaire, une description détaillée ?</v>
      </c>
      <c r="D9" s="96" t="s">
        <v>36</v>
      </c>
      <c r="E9" s="95"/>
      <c r="F9" s="3"/>
    </row>
    <row r="10" spans="1:1015" ht="45">
      <c r="A10" s="134"/>
      <c r="B10" s="2" t="str">
        <f>Synthèse!B15</f>
        <v>1.7</v>
      </c>
      <c r="C10" s="3" t="str">
        <f>Synthèse!C15</f>
        <v>Pour chaque image porteuse d’information ayant une description détaillée, cette description est-elle pertinente ?</v>
      </c>
      <c r="D10" s="96" t="s">
        <v>36</v>
      </c>
      <c r="E10" s="95"/>
      <c r="F10" s="3"/>
    </row>
    <row r="11" spans="1:1015" ht="75">
      <c r="A11" s="134"/>
      <c r="B11" s="2" t="str">
        <f>Synthèse!B16</f>
        <v>1.8</v>
      </c>
      <c r="C11" s="3" t="str">
        <f>Synthèse!C16</f>
        <v>Chaque image texte porteuse d’information, en l’absence d’un mécanisme de remplacement, doit si possible être remplacée par du texte stylé. Cette règle est-elle respectée (hors cas particuliers) ?</v>
      </c>
      <c r="D11" s="96" t="s">
        <v>36</v>
      </c>
      <c r="E11" s="95"/>
      <c r="F11" s="3"/>
    </row>
    <row r="12" spans="1:1015" ht="30">
      <c r="A12" s="149"/>
      <c r="B12" s="2" t="str">
        <f>Synthèse!B17</f>
        <v>1.9</v>
      </c>
      <c r="C12" s="3" t="str">
        <f>Synthèse!C17</f>
        <v>Chaque légende d’image est-elle, si nécessaire, correctement reliée à l’image correspondante ?</v>
      </c>
      <c r="D12" s="96" t="s">
        <v>36</v>
      </c>
      <c r="E12" s="95"/>
      <c r="F12" s="3"/>
    </row>
    <row r="13" spans="1:1015" ht="17" customHeight="1">
      <c r="A13" s="147" t="str">
        <f>Synthèse!A19</f>
        <v>Cadres</v>
      </c>
      <c r="B13" s="33" t="str">
        <f>Synthèse!B19</f>
        <v>2.1</v>
      </c>
      <c r="C13" s="32" t="str">
        <f>Synthèse!C19</f>
        <v>Chaque cadre a-t-il un titre de cadre ?</v>
      </c>
      <c r="D13" s="96" t="s">
        <v>36</v>
      </c>
      <c r="E13" s="98"/>
      <c r="F13" s="32"/>
    </row>
    <row r="14" spans="1:1015" ht="33.5" customHeight="1">
      <c r="A14" s="147"/>
      <c r="B14" s="33" t="str">
        <f>Synthèse!B20</f>
        <v>2.2</v>
      </c>
      <c r="C14" s="32" t="str">
        <f>Synthèse!C20</f>
        <v>Pour chaque cadre ayant un titre de cadre, ce titre de cadre est-il pertinent ?</v>
      </c>
      <c r="D14" s="96" t="s">
        <v>36</v>
      </c>
      <c r="E14" s="99"/>
      <c r="F14" s="32"/>
    </row>
    <row r="15" spans="1:1015" ht="45" customHeight="1">
      <c r="A15" s="147" t="str">
        <f>Synthèse!A22</f>
        <v>Couleurs</v>
      </c>
      <c r="B15" s="2" t="str">
        <f>Synthèse!B22</f>
        <v>3.1</v>
      </c>
      <c r="C15" s="3" t="str">
        <f>Synthèse!C22</f>
        <v>Dans chaque page web, l’information ne doit pas être donnée uniquement par la couleur. Cette règle est-elle respectée ?</v>
      </c>
      <c r="D15" s="92" t="s">
        <v>34</v>
      </c>
      <c r="E15" s="95"/>
      <c r="F15" s="3"/>
    </row>
    <row r="16" spans="1:1015" ht="120">
      <c r="A16" s="147"/>
      <c r="B16" s="2" t="str">
        <f>Synthèse!B23</f>
        <v>3.2</v>
      </c>
      <c r="C16" s="3" t="str">
        <f>Synthèse!C23</f>
        <v>Dans chaque page web, le contraste entre la couleur du texte et la couleur de son arrière-plan est-il suffisamment élevé (hors cas particuliers) ?</v>
      </c>
      <c r="D16" s="94" t="s">
        <v>35</v>
      </c>
      <c r="E16" s="95" t="s">
        <v>437</v>
      </c>
    </row>
    <row r="17" spans="1:6" ht="75">
      <c r="A17" s="147"/>
      <c r="B17" s="2" t="str">
        <f>Synthèse!B24</f>
        <v>3.3</v>
      </c>
      <c r="C17" s="3" t="str">
        <f>Synthèse!C24</f>
        <v>Dans chaque page web, les couleurs utilisées dans les composants d’interface ou les éléments graphiques porteurs d’informations sont-elles suffisamment contrastées (hors cas particuliers) ?</v>
      </c>
      <c r="D17" s="94" t="s">
        <v>35</v>
      </c>
      <c r="E17" s="104" t="s">
        <v>364</v>
      </c>
      <c r="F17" s="3" t="s">
        <v>507</v>
      </c>
    </row>
    <row r="18" spans="1:6" ht="45">
      <c r="A18" s="147" t="str">
        <f>Synthèse!A26</f>
        <v>Multimédia</v>
      </c>
      <c r="B18" s="33" t="str">
        <f>Synthèse!B26</f>
        <v>4.1</v>
      </c>
      <c r="C18" s="32" t="str">
        <f>Synthèse!C26</f>
        <v>Chaque média temporel pré-enregistré a-t-il, si nécessaire, une transcription textuelle ou une audiodescription (hors cas particuliers) ?</v>
      </c>
      <c r="D18" s="96" t="s">
        <v>36</v>
      </c>
      <c r="E18" s="99"/>
      <c r="F18" s="32"/>
    </row>
    <row r="19" spans="1:6" ht="60">
      <c r="A19" s="147"/>
      <c r="B19" s="33" t="str">
        <f>Synthèse!B27</f>
        <v>4.2</v>
      </c>
      <c r="C19" s="32" t="str">
        <f>Synthèse!C27</f>
        <v>Pour chaque média temporel pré-enregistré ayant une transcription textuelle ou une audiodescription synchronisée, celles-ci sont-elles pertinentes (hors cas particuliers) ?</v>
      </c>
      <c r="D19" s="96" t="s">
        <v>36</v>
      </c>
      <c r="E19" s="99"/>
      <c r="F19" s="32"/>
    </row>
    <row r="20" spans="1:6" ht="45">
      <c r="A20" s="147"/>
      <c r="B20" s="33" t="str">
        <f>Synthèse!B28</f>
        <v>4.3</v>
      </c>
      <c r="C20" s="32" t="str">
        <f>Synthèse!C28</f>
        <v>Chaque média temporel synchronisé pré-enregistré a-t-il, si nécessaire, des sous-titres synchronisés (hors cas particuliers) ?</v>
      </c>
      <c r="D20" s="96" t="s">
        <v>36</v>
      </c>
      <c r="E20" s="99"/>
      <c r="F20" s="32"/>
    </row>
    <row r="21" spans="1:6" ht="45">
      <c r="A21" s="147"/>
      <c r="B21" s="33" t="str">
        <f>Synthèse!B29</f>
        <v>4.4</v>
      </c>
      <c r="C21" s="32" t="str">
        <f>Synthèse!C29</f>
        <v>Pour chaque média temporel synchronisé pré-enregistré ayant des sous-titres synchronisés, ces sous-titres sont-ils pertinents ?</v>
      </c>
      <c r="D21" s="96" t="s">
        <v>36</v>
      </c>
      <c r="E21" s="99"/>
      <c r="F21" s="32"/>
    </row>
    <row r="22" spans="1:6" ht="45">
      <c r="A22" s="147"/>
      <c r="B22" s="33" t="str">
        <f>Synthèse!B30</f>
        <v>4.5</v>
      </c>
      <c r="C22" s="32" t="str">
        <f>Synthèse!C30</f>
        <v>Chaque média temporel pré-enregistré a-t-il, si nécessaire, une audiodescription synchronisée (hors cas particuliers) ?</v>
      </c>
      <c r="D22" s="96" t="s">
        <v>36</v>
      </c>
      <c r="E22" s="99"/>
      <c r="F22" s="32"/>
    </row>
    <row r="23" spans="1:6" ht="45">
      <c r="A23" s="147"/>
      <c r="B23" s="33" t="str">
        <f>Synthèse!B31</f>
        <v>4.6</v>
      </c>
      <c r="C23" s="32" t="str">
        <f>Synthèse!C31</f>
        <v>Pour chaque média temporel pré-enregistré ayant une audiodescription synchronisée, celle-ci est-elle pertinente ?</v>
      </c>
      <c r="D23" s="96" t="s">
        <v>36</v>
      </c>
      <c r="E23" s="99"/>
      <c r="F23" s="32"/>
    </row>
    <row r="24" spans="1:6" ht="30" customHeight="1">
      <c r="A24" s="147"/>
      <c r="B24" s="33" t="str">
        <f>Synthèse!B32</f>
        <v>4.7</v>
      </c>
      <c r="C24" s="32" t="str">
        <f>Synthèse!C32</f>
        <v>Chaque média temporel est-il clairement identifiable (hors cas particuliers) ?</v>
      </c>
      <c r="D24" s="96" t="s">
        <v>36</v>
      </c>
      <c r="E24" s="99"/>
      <c r="F24" s="32"/>
    </row>
    <row r="25" spans="1:6" ht="30">
      <c r="A25" s="147"/>
      <c r="B25" s="33" t="str">
        <f>Synthèse!B33</f>
        <v>4.8</v>
      </c>
      <c r="C25" s="32" t="str">
        <f>Synthèse!C33</f>
        <v>Chaque média non temporel a-t-il, si nécessaire, une alternative (hors cas particuliers) ?</v>
      </c>
      <c r="D25" s="96" t="s">
        <v>36</v>
      </c>
      <c r="E25" s="99"/>
      <c r="F25" s="32"/>
    </row>
    <row r="26" spans="1:6" ht="30">
      <c r="A26" s="147"/>
      <c r="B26" s="33" t="str">
        <f>Synthèse!B34</f>
        <v>4.9</v>
      </c>
      <c r="C26" s="32" t="str">
        <f>Synthèse!C34</f>
        <v>Pour chaque média non temporel ayant une alternative, cette alternative est-elle pertinente ?</v>
      </c>
      <c r="D26" s="96" t="s">
        <v>36</v>
      </c>
      <c r="E26" s="99"/>
      <c r="F26" s="32"/>
    </row>
    <row r="27" spans="1:6" ht="30">
      <c r="A27" s="147"/>
      <c r="B27" s="33" t="str">
        <f>Synthèse!B35</f>
        <v>4.10</v>
      </c>
      <c r="C27" s="32" t="str">
        <f>Synthèse!C35</f>
        <v>Chaque son déclenché automatiquement est-il contrôlable par l’utilisateur ?</v>
      </c>
      <c r="D27" s="96" t="s">
        <v>36</v>
      </c>
      <c r="E27" s="99"/>
      <c r="F27" s="32"/>
    </row>
    <row r="28" spans="1:6" ht="45">
      <c r="A28" s="147"/>
      <c r="B28" s="33" t="str">
        <f>Synthèse!B36</f>
        <v>4.11</v>
      </c>
      <c r="C28" s="32" t="str">
        <f>Synthèse!C36</f>
        <v>La consultation de chaque média temporel est-elle, si nécessaire, contrôlable par le clavier et tout dispositif de pointage ?</v>
      </c>
      <c r="D28" s="96" t="s">
        <v>36</v>
      </c>
      <c r="E28" s="99"/>
      <c r="F28" s="32"/>
    </row>
    <row r="29" spans="1:6" ht="45">
      <c r="A29" s="147"/>
      <c r="B29" s="33" t="str">
        <f>Synthèse!B37</f>
        <v>4.12</v>
      </c>
      <c r="C29" s="32" t="str">
        <f>Synthèse!C37</f>
        <v>La consultation de chaque média non temporel est-elle contrôlable par le clavier et tout dispositif de pointage ?</v>
      </c>
      <c r="D29" s="96" t="s">
        <v>36</v>
      </c>
      <c r="E29" s="99"/>
      <c r="F29" s="32"/>
    </row>
    <row r="30" spans="1:6" ht="45">
      <c r="A30" s="147"/>
      <c r="B30" s="33" t="str">
        <f>Synthèse!B38</f>
        <v>4.13</v>
      </c>
      <c r="C30" s="32" t="str">
        <f>Synthèse!C38</f>
        <v>Chaque média temporel et non temporel est-il compatible avec les technologies d’assistance (hors cas particuliers) ?</v>
      </c>
      <c r="D30" s="96" t="s">
        <v>36</v>
      </c>
      <c r="E30" s="99"/>
      <c r="F30" s="32"/>
    </row>
    <row r="31" spans="1:6" ht="30">
      <c r="A31" s="147" t="str">
        <f>Synthèse!A40</f>
        <v>Tableaux</v>
      </c>
      <c r="B31" s="2" t="str">
        <f>Synthèse!B40</f>
        <v>5.1</v>
      </c>
      <c r="C31" s="3" t="str">
        <f>Synthèse!C40</f>
        <v>Chaque tableau de données complexe a-t-il un résumé ?</v>
      </c>
      <c r="D31" s="96" t="s">
        <v>36</v>
      </c>
      <c r="E31" s="95"/>
      <c r="F31" s="3"/>
    </row>
    <row r="32" spans="1:6" ht="30">
      <c r="A32" s="147"/>
      <c r="B32" s="2" t="str">
        <f>Synthèse!B41</f>
        <v>5.2</v>
      </c>
      <c r="C32" s="3" t="str">
        <f>Synthèse!C41</f>
        <v>Pour chaque tableau de données complexe ayant un résumé, celui-ci est-il pertinent ?</v>
      </c>
      <c r="D32" s="96" t="s">
        <v>36</v>
      </c>
      <c r="E32" s="95"/>
      <c r="F32" s="3"/>
    </row>
    <row r="33" spans="1:6" ht="45">
      <c r="A33" s="147"/>
      <c r="B33" s="2" t="str">
        <f>Synthèse!B42</f>
        <v>5.3</v>
      </c>
      <c r="C33" s="3" t="str">
        <f>Synthèse!C42</f>
        <v>Pour chaque tableau de mise en forme, le contenu linéarisé reste-t-il compréhensible (hors cas particuliers) ?</v>
      </c>
      <c r="D33" s="96" t="s">
        <v>36</v>
      </c>
      <c r="E33" s="95"/>
      <c r="F33" s="3"/>
    </row>
    <row r="34" spans="1:6" ht="45">
      <c r="A34" s="147"/>
      <c r="B34" s="2" t="str">
        <f>Synthèse!B43</f>
        <v>5.4</v>
      </c>
      <c r="C34" s="3" t="str">
        <f>Synthèse!C43</f>
        <v>Pour chaque tableau de données ayant un titre, le titre est-il correctement associé au tableau de données ?</v>
      </c>
      <c r="D34" s="96" t="s">
        <v>36</v>
      </c>
      <c r="E34" s="95"/>
      <c r="F34" s="3"/>
    </row>
    <row r="35" spans="1:6" ht="30">
      <c r="A35" s="147"/>
      <c r="B35" s="2" t="str">
        <f>Synthèse!B44</f>
        <v>5.5</v>
      </c>
      <c r="C35" s="3" t="str">
        <f>Synthèse!C44</f>
        <v>Pour chaque tableau de données ayant un titre, celui-ci est-il pertinent ?</v>
      </c>
      <c r="D35" s="96" t="s">
        <v>36</v>
      </c>
      <c r="E35" s="95"/>
      <c r="F35" s="3"/>
    </row>
    <row r="36" spans="1:6" ht="45" customHeight="1">
      <c r="A36" s="147"/>
      <c r="B36" s="2" t="str">
        <f>Synthèse!B45</f>
        <v>5.6</v>
      </c>
      <c r="C36" s="3" t="str">
        <f>Synthèse!C45</f>
        <v>Pour chaque tableau de données, chaque en-tête de colonnes et chaque en-tête de lignes sont-ils correctement déclarés ?</v>
      </c>
      <c r="D36" s="96" t="s">
        <v>36</v>
      </c>
      <c r="E36" s="95"/>
      <c r="F36" s="3"/>
    </row>
    <row r="37" spans="1:6" ht="60">
      <c r="A37" s="147"/>
      <c r="B37" s="2" t="str">
        <f>Synthèse!B46</f>
        <v>5.7</v>
      </c>
      <c r="C37" s="3" t="str">
        <f>Synthèse!C46</f>
        <v>Pour chaque tableau de données, la technique appropriée permettant d’associer chaque cellule avec ses en-têtes est-elle utilisée (hors cas particuliers) ?</v>
      </c>
      <c r="D37" s="96" t="s">
        <v>36</v>
      </c>
      <c r="E37" s="95"/>
      <c r="F37" s="3"/>
    </row>
    <row r="38" spans="1:6" ht="45">
      <c r="A38" s="147"/>
      <c r="B38" s="2" t="str">
        <f>Synthèse!B47</f>
        <v>5.8</v>
      </c>
      <c r="C38" s="3" t="str">
        <f>Synthèse!C47</f>
        <v>Chaque tableau de mise en forme ne doit pas utiliser d’éléments propres aux tableaux de données. Cette règle est-elle respectée ?</v>
      </c>
      <c r="D38" s="96" t="s">
        <v>36</v>
      </c>
      <c r="E38" s="95"/>
      <c r="F38" s="3"/>
    </row>
    <row r="39" spans="1:6" ht="120">
      <c r="A39" s="147" t="str">
        <f>Synthèse!A49</f>
        <v>Liens</v>
      </c>
      <c r="B39" s="33" t="str">
        <f>Synthèse!B49</f>
        <v>6.1</v>
      </c>
      <c r="C39" s="32" t="str">
        <f>Synthèse!C49</f>
        <v>Chaque lien est-il explicite (hors cas particuliers) ?</v>
      </c>
      <c r="D39" s="92" t="s">
        <v>34</v>
      </c>
      <c r="E39" s="105" t="s">
        <v>438</v>
      </c>
      <c r="F39" s="32"/>
    </row>
    <row r="40" spans="1:6" ht="30">
      <c r="A40" s="147"/>
      <c r="B40" s="33" t="str">
        <f>Synthèse!B50</f>
        <v>6.2</v>
      </c>
      <c r="C40" s="32" t="str">
        <f>Synthèse!C50</f>
        <v>Dans chaque page web, chaque lien a-t-il un intitulé ?</v>
      </c>
      <c r="D40" s="92" t="s">
        <v>34</v>
      </c>
      <c r="E40" s="99"/>
      <c r="F40" s="32"/>
    </row>
    <row r="41" spans="1:6" ht="30">
      <c r="A41" s="147" t="str">
        <f>Synthèse!A52</f>
        <v>Scripts</v>
      </c>
      <c r="B41" s="2" t="str">
        <f>Synthèse!B52</f>
        <v>7.1</v>
      </c>
      <c r="C41" s="3" t="str">
        <f>Synthèse!C52</f>
        <v>Chaque script est-il, si nécessaire, compatible avec les technologies d’assistance ?</v>
      </c>
      <c r="D41" s="92" t="s">
        <v>34</v>
      </c>
      <c r="E41" s="95"/>
      <c r="F41" s="3"/>
    </row>
    <row r="42" spans="1:6" ht="30">
      <c r="A42" s="147"/>
      <c r="B42" s="2" t="str">
        <f>Synthèse!B53</f>
        <v>7.2</v>
      </c>
      <c r="C42" s="3" t="str">
        <f>Synthèse!C53</f>
        <v>Pour chaque script ayant une alternative, cette alternative est-elle pertinente ?</v>
      </c>
      <c r="D42" s="96" t="s">
        <v>36</v>
      </c>
      <c r="E42" s="95"/>
      <c r="F42" s="3"/>
    </row>
    <row r="43" spans="1:6" ht="45">
      <c r="A43" s="147"/>
      <c r="B43" s="2" t="str">
        <f>Synthèse!B54</f>
        <v>7.3</v>
      </c>
      <c r="C43" s="3" t="str">
        <f>Synthèse!C54</f>
        <v>Chaque script est-il contrôlable par le clavier et par tout dispositif de pointage (hors cas particuliers) ?</v>
      </c>
      <c r="D43" s="92" t="s">
        <v>34</v>
      </c>
      <c r="E43" s="95"/>
      <c r="F43" s="3"/>
    </row>
    <row r="44" spans="1:6" ht="45">
      <c r="A44" s="147"/>
      <c r="B44" s="2" t="str">
        <f>Synthèse!B55</f>
        <v>7.4</v>
      </c>
      <c r="C44" s="3" t="str">
        <f>Synthèse!C55</f>
        <v>Pour chaque script qui initie un changement de contexte, l’utilisateur est-il averti ou en a-t-il le contrôle ?</v>
      </c>
      <c r="D44" s="96" t="s">
        <v>36</v>
      </c>
      <c r="E44" s="95"/>
      <c r="F44" s="3"/>
    </row>
    <row r="45" spans="1:6" ht="45">
      <c r="A45" s="147"/>
      <c r="B45" s="2" t="str">
        <f>Synthèse!B56</f>
        <v>7.5</v>
      </c>
      <c r="C45" s="3" t="str">
        <f>Synthèse!C56</f>
        <v>Dans chaque page web, les messages de statut sont-ils correctement restitués par les technologies d’assistance ?</v>
      </c>
      <c r="D45" s="96" t="s">
        <v>36</v>
      </c>
      <c r="E45" s="95"/>
      <c r="F45" s="3"/>
    </row>
    <row r="46" spans="1:6" ht="30" customHeight="1">
      <c r="A46" s="147" t="str">
        <f>Synthèse!A58</f>
        <v>Éléments obligatoires</v>
      </c>
      <c r="B46" s="33" t="str">
        <f>Synthèse!B58</f>
        <v>8.1</v>
      </c>
      <c r="C46" s="32" t="str">
        <f>Synthèse!C58</f>
        <v>Chaque page web est-elle définie par un type de document ?</v>
      </c>
      <c r="D46" s="92" t="s">
        <v>34</v>
      </c>
      <c r="E46" s="99"/>
      <c r="F46" s="32"/>
    </row>
    <row r="47" spans="1:6" ht="30">
      <c r="A47" s="147"/>
      <c r="B47" s="33" t="str">
        <f>Synthèse!B59</f>
        <v>8.2</v>
      </c>
      <c r="C47" s="32" t="str">
        <f>Synthèse!C59</f>
        <v>Pour chaque page web, le code source généré est-il valide selon le type de document spécifié ?</v>
      </c>
      <c r="D47" s="96" t="s">
        <v>36</v>
      </c>
      <c r="E47" s="105" t="s">
        <v>336</v>
      </c>
      <c r="F47" s="32"/>
    </row>
    <row r="48" spans="1:6" ht="30">
      <c r="A48" s="147"/>
      <c r="B48" s="33" t="str">
        <f>Synthèse!B60</f>
        <v>8.3</v>
      </c>
      <c r="C48" s="32" t="str">
        <f>Synthèse!C60</f>
        <v>Dans chaque page web, la langue par défaut est-elle présente ?</v>
      </c>
      <c r="D48" s="92" t="s">
        <v>34</v>
      </c>
      <c r="E48" s="99"/>
      <c r="F48" s="32"/>
    </row>
    <row r="49" spans="1:6" ht="30">
      <c r="A49" s="147"/>
      <c r="B49" s="33" t="str">
        <f>Synthèse!B61</f>
        <v>8.4</v>
      </c>
      <c r="C49" s="32" t="str">
        <f>Synthèse!C61</f>
        <v>Pour chaque page web ayant une langue par défaut, le code de langue est-il pertinent ?</v>
      </c>
      <c r="D49" s="92" t="s">
        <v>34</v>
      </c>
      <c r="E49" s="99"/>
      <c r="F49" s="32"/>
    </row>
    <row r="50" spans="1:6" ht="15">
      <c r="A50" s="147"/>
      <c r="B50" s="33" t="str">
        <f>Synthèse!B62</f>
        <v>8.5</v>
      </c>
      <c r="C50" s="32" t="str">
        <f>Synthèse!C62</f>
        <v>Chaque page web a-t-elle un titre de page ?</v>
      </c>
      <c r="D50" s="92" t="s">
        <v>34</v>
      </c>
      <c r="E50" s="99"/>
      <c r="F50" s="32"/>
    </row>
    <row r="51" spans="1:6" ht="30">
      <c r="A51" s="147"/>
      <c r="B51" s="33" t="str">
        <f>Synthèse!B63</f>
        <v>8.6</v>
      </c>
      <c r="C51" s="32" t="str">
        <f>Synthèse!C63</f>
        <v>Pour chaque page web ayant un titre de page, ce titre est-il pertinent ?</v>
      </c>
      <c r="D51" s="92" t="s">
        <v>34</v>
      </c>
      <c r="E51" s="99"/>
      <c r="F51" s="32"/>
    </row>
    <row r="52" spans="1:6" ht="45">
      <c r="A52" s="147"/>
      <c r="B52" s="33" t="str">
        <f>Synthèse!B64</f>
        <v>8.7</v>
      </c>
      <c r="C52" s="32" t="str">
        <f>Synthèse!C64</f>
        <v>Dans chaque page web, chaque changement de langue est-il indiqué dans le code source (hors cas particuliers) ?</v>
      </c>
      <c r="D52" s="94" t="s">
        <v>35</v>
      </c>
      <c r="E52" s="99" t="s">
        <v>365</v>
      </c>
      <c r="F52" s="32"/>
    </row>
    <row r="53" spans="1:6" ht="45">
      <c r="A53" s="147"/>
      <c r="B53" s="33" t="str">
        <f>Synthèse!B65</f>
        <v>8.8</v>
      </c>
      <c r="C53" s="32" t="str">
        <f>Synthèse!C65</f>
        <v>Dans chaque page web, le code de langue de chaque changement de langue est-il valide et pertinent ?</v>
      </c>
      <c r="D53" s="96" t="s">
        <v>36</v>
      </c>
      <c r="E53" s="99"/>
      <c r="F53" s="32"/>
    </row>
    <row r="54" spans="1:6" ht="45">
      <c r="A54" s="147"/>
      <c r="B54" s="33" t="str">
        <f>Synthèse!B66</f>
        <v>8.9</v>
      </c>
      <c r="C54" s="32" t="str">
        <f>Synthèse!C66</f>
        <v>Dans chaque page web, les balises ne doivent pas être utilisées uniquement à des fins de présentation. Cette règle est-elle respectée ?</v>
      </c>
      <c r="D54" s="92" t="s">
        <v>34</v>
      </c>
      <c r="E54" s="99"/>
      <c r="F54" s="32"/>
    </row>
    <row r="55" spans="1:6" ht="30">
      <c r="A55" s="147"/>
      <c r="B55" s="33" t="str">
        <f>Synthèse!B67</f>
        <v>8.10</v>
      </c>
      <c r="C55" s="32" t="str">
        <f>Synthèse!C67</f>
        <v>Dans chaque page web, les changements du sens de lecture sont-ils signalés ?</v>
      </c>
      <c r="D55" s="96" t="s">
        <v>36</v>
      </c>
      <c r="E55" s="99"/>
      <c r="F55" s="32"/>
    </row>
    <row r="56" spans="1:6" ht="60">
      <c r="A56" s="147" t="str">
        <f>Synthèse!A69</f>
        <v>Structure</v>
      </c>
      <c r="B56" s="45" t="str">
        <f>Synthèse!B69</f>
        <v>9.1</v>
      </c>
      <c r="C56" s="35" t="str">
        <f>Synthèse!C69</f>
        <v>Dans chaque page web, l’information est-elle structurée par l’utilisation appropriée de titres ?</v>
      </c>
      <c r="D56" s="92" t="s">
        <v>34</v>
      </c>
      <c r="E56" s="106" t="s">
        <v>439</v>
      </c>
      <c r="F56" s="35"/>
    </row>
    <row r="57" spans="1:6" ht="45">
      <c r="A57" s="147"/>
      <c r="B57" s="45" t="str">
        <f>Synthèse!B70</f>
        <v>9.2</v>
      </c>
      <c r="C57" s="35" t="str">
        <f>Synthèse!C70</f>
        <v>Dans chaque page web, la structure du document est-elle cohérente (hors cas particuliers) ?</v>
      </c>
      <c r="D57" s="92" t="s">
        <v>34</v>
      </c>
      <c r="E57" s="106" t="s">
        <v>336</v>
      </c>
      <c r="F57" s="35"/>
    </row>
    <row r="58" spans="1:6" ht="195">
      <c r="A58" s="147"/>
      <c r="B58" s="45" t="str">
        <f>Synthèse!B71</f>
        <v>9.3</v>
      </c>
      <c r="C58" s="35" t="str">
        <f>Synthèse!C71</f>
        <v>Dans chaque page web, chaque liste est-elle correctement structurée ?</v>
      </c>
      <c r="D58" s="92" t="s">
        <v>34</v>
      </c>
      <c r="E58" s="106" t="s">
        <v>440</v>
      </c>
      <c r="F58" s="35"/>
    </row>
    <row r="59" spans="1:6" ht="30">
      <c r="A59" s="147"/>
      <c r="B59" s="45" t="str">
        <f>Synthèse!B72</f>
        <v>9.4</v>
      </c>
      <c r="C59" s="35" t="str">
        <f>Synthèse!C72</f>
        <v>Dans chaque page web, chaque citation est-elle correctement indiquée ?</v>
      </c>
      <c r="D59" s="96" t="s">
        <v>36</v>
      </c>
      <c r="E59" s="100"/>
      <c r="F59" s="35"/>
    </row>
    <row r="60" spans="1:6" ht="60">
      <c r="A60" s="147" t="str">
        <f>Synthèse!A74</f>
        <v>Présentation</v>
      </c>
      <c r="B60" s="33" t="str">
        <f>Synthèse!B74</f>
        <v>10.1</v>
      </c>
      <c r="C60" s="32" t="str">
        <f>Synthèse!C74</f>
        <v>Dans le site web, des feuilles de styles sont-elles utilisées pour contrôler la présentation de l’information ?</v>
      </c>
      <c r="D60" s="94" t="s">
        <v>35</v>
      </c>
      <c r="E60" s="99"/>
      <c r="F60" s="32" t="s">
        <v>508</v>
      </c>
    </row>
    <row r="61" spans="1:6" ht="45">
      <c r="A61" s="147"/>
      <c r="B61" s="33" t="str">
        <f>Synthèse!B75</f>
        <v>10.2</v>
      </c>
      <c r="C61" s="32" t="str">
        <f>Synthèse!C75</f>
        <v>Dans chaque page web, le contenu visible porteur d’information reste-t-il présent lorsque les feuilles de styles sont désactivées ?</v>
      </c>
      <c r="D61" s="92" t="s">
        <v>34</v>
      </c>
      <c r="E61" s="99"/>
      <c r="F61" s="32"/>
    </row>
    <row r="62" spans="1:6" ht="45">
      <c r="A62" s="147"/>
      <c r="B62" s="33" t="str">
        <f>Synthèse!B76</f>
        <v>10.3</v>
      </c>
      <c r="C62" s="32" t="str">
        <f>Synthèse!C76</f>
        <v>Dans chaque page web, l’information reste-t-elle compréhensible lorsque les feuilles de styles sont désactivées ?</v>
      </c>
      <c r="D62" s="92" t="s">
        <v>34</v>
      </c>
      <c r="E62" s="99"/>
      <c r="F62" s="32"/>
    </row>
    <row r="63" spans="1:6" ht="45">
      <c r="A63" s="147"/>
      <c r="B63" s="33" t="str">
        <f>Synthèse!B77</f>
        <v>10.4</v>
      </c>
      <c r="C63" s="32" t="str">
        <f>Synthèse!C77</f>
        <v>Dans chaque page web, le texte reste-t-il lisible lorsque la taille des caractères est augmentée jusqu’à 200%, au moins (hors cas particuliers) ?</v>
      </c>
      <c r="D63" s="92" t="s">
        <v>34</v>
      </c>
      <c r="E63" s="99"/>
      <c r="F63" s="32"/>
    </row>
    <row r="64" spans="1:6" ht="135">
      <c r="A64" s="147"/>
      <c r="B64" s="33" t="str">
        <f>Synthèse!B78</f>
        <v>10.5</v>
      </c>
      <c r="C64" s="32" t="str">
        <f>Synthèse!C78</f>
        <v>Dans chaque page web, les déclarations CSS de couleurs de fond d’élément et de police sont-elles correctement utilisées ?</v>
      </c>
      <c r="D64" s="94" t="s">
        <v>35</v>
      </c>
      <c r="E64" s="99" t="s">
        <v>366</v>
      </c>
      <c r="F64" s="32"/>
    </row>
    <row r="65" spans="1:6" ht="45">
      <c r="A65" s="147"/>
      <c r="B65" s="33" t="str">
        <f>Synthèse!B79</f>
        <v>10.6</v>
      </c>
      <c r="C65" s="32" t="str">
        <f>Synthèse!C79</f>
        <v>Dans chaque page web, chaque lien dont la nature n’est pas évidente est-il visible par rapport au texte environnant ?</v>
      </c>
      <c r="D65" s="96" t="s">
        <v>36</v>
      </c>
      <c r="E65" s="99"/>
      <c r="F65" s="32"/>
    </row>
    <row r="66" spans="1:6" ht="45">
      <c r="A66" s="147"/>
      <c r="B66" s="33" t="str">
        <f>Synthèse!B80</f>
        <v>10.7</v>
      </c>
      <c r="C66" s="32" t="str">
        <f>Synthèse!C80</f>
        <v>Dans chaque page web, pour chaque élément recevant le focus, la prise de focus est-elle visible ?</v>
      </c>
      <c r="D66" s="92" t="s">
        <v>34</v>
      </c>
      <c r="E66" s="105" t="s">
        <v>336</v>
      </c>
      <c r="F66" s="32"/>
    </row>
    <row r="67" spans="1:6" ht="45">
      <c r="A67" s="147"/>
      <c r="B67" s="33" t="str">
        <f>Synthèse!B81</f>
        <v>10.8</v>
      </c>
      <c r="C67" s="32" t="str">
        <f>Synthèse!C81</f>
        <v>Pour chaque page web, les contenus cachés ont-ils vocation à être ignorés par les technologies d’assistance ?</v>
      </c>
      <c r="D67" s="92" t="s">
        <v>34</v>
      </c>
      <c r="E67" s="105" t="s">
        <v>348</v>
      </c>
      <c r="F67" s="32"/>
    </row>
    <row r="68" spans="1:6" ht="45">
      <c r="A68" s="147"/>
      <c r="B68" s="33" t="str">
        <f>Synthèse!B82</f>
        <v>10.9</v>
      </c>
      <c r="C68" s="32" t="str">
        <f>Synthèse!C82</f>
        <v>Dans chaque page web, l’information ne doit pas être donnée uniquement par la forme, taille ou position. Cette règle est-elle respectée ?</v>
      </c>
      <c r="D68" s="92" t="s">
        <v>34</v>
      </c>
      <c r="E68" s="99"/>
      <c r="F68" s="32"/>
    </row>
    <row r="69" spans="1:6" ht="60">
      <c r="A69" s="147"/>
      <c r="B69" s="33" t="str">
        <f>Synthèse!B83</f>
        <v>10.10</v>
      </c>
      <c r="C69" s="32" t="str">
        <f>Synthèse!C83</f>
        <v>Dans chaque page web, l’information ne doit pas être donnée par la forme, taille ou position uniquement. Cette règle est-elle implémentée de façon pertinente ?</v>
      </c>
      <c r="D69" s="92" t="s">
        <v>34</v>
      </c>
      <c r="E69" s="99"/>
      <c r="F69" s="32"/>
    </row>
    <row r="70" spans="1:6" ht="105">
      <c r="A70" s="147"/>
      <c r="B70" s="33" t="str">
        <f>Synthèse!B84</f>
        <v>10.11</v>
      </c>
      <c r="C70" s="32"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92" t="s">
        <v>34</v>
      </c>
      <c r="E70" s="99"/>
      <c r="F70" s="32"/>
    </row>
    <row r="71" spans="1:6" ht="60">
      <c r="A71" s="147"/>
      <c r="B71" s="33" t="str">
        <f>Synthèse!B85</f>
        <v>10.12</v>
      </c>
      <c r="C71" s="32" t="str">
        <f>Synthèse!C85</f>
        <v>Dans chaque page web, les propriétés d’espacement du texte peuvent-elles être redéfinies par l’utilisateur sans perte de contenu ou de fonctionnalité (hors cas particuliers) ?</v>
      </c>
      <c r="D71" s="92" t="s">
        <v>34</v>
      </c>
      <c r="E71" s="99"/>
      <c r="F71" s="32"/>
    </row>
    <row r="72" spans="1:6" ht="75">
      <c r="A72" s="147"/>
      <c r="B72" s="33" t="str">
        <f>Synthèse!B86</f>
        <v>10.13</v>
      </c>
      <c r="C72" s="32" t="str">
        <f>Synthèse!C86</f>
        <v>Dans chaque page web, les contenus additionnels apparaissant à la prise de focus ou au survol d’un composant d’interface sont-ils contrôlables par l’utilisateur (hors cas particuliers) ?</v>
      </c>
      <c r="D72" s="92" t="s">
        <v>34</v>
      </c>
      <c r="E72" s="99"/>
      <c r="F72" s="32"/>
    </row>
    <row r="73" spans="1:6" ht="60">
      <c r="A73" s="147"/>
      <c r="B73" s="33" t="str">
        <f>Synthèse!B87</f>
        <v>10.14</v>
      </c>
      <c r="C73" s="32" t="str">
        <f>Synthèse!C87</f>
        <v>Dans chaque page web, les contenus additionnels apparaissant via les styles CSS uniquement peuvent-ils être rendus visibles au clavier et par tout dispositif de pointage ?</v>
      </c>
      <c r="D73" s="96" t="s">
        <v>36</v>
      </c>
      <c r="E73" s="99"/>
      <c r="F73" s="32"/>
    </row>
    <row r="74" spans="1:6" ht="180">
      <c r="A74" s="147" t="str">
        <f>Synthèse!A89</f>
        <v>Formulaires</v>
      </c>
      <c r="B74" s="2" t="str">
        <f>Synthèse!B89</f>
        <v>11.1</v>
      </c>
      <c r="C74" s="3" t="str">
        <f>Synthèse!C89</f>
        <v>Chaque champ de formulaire a-t-il une étiquette ?</v>
      </c>
      <c r="D74" s="94" t="s">
        <v>35</v>
      </c>
      <c r="E74" s="95" t="s">
        <v>367</v>
      </c>
      <c r="F74" s="3" t="s">
        <v>514</v>
      </c>
    </row>
    <row r="75" spans="1:6" ht="45">
      <c r="A75" s="147"/>
      <c r="B75" s="2" t="str">
        <f>Synthèse!B90</f>
        <v>11.2</v>
      </c>
      <c r="C75" s="3" t="str">
        <f>Synthèse!C90</f>
        <v>Chaque étiquette associée à un champ de formulaire est-elle pertinente (hors cas particuliers) ?</v>
      </c>
      <c r="D75" s="94" t="s">
        <v>35</v>
      </c>
      <c r="E75" s="95" t="s">
        <v>368</v>
      </c>
      <c r="F75" s="3"/>
    </row>
    <row r="76" spans="1:6" ht="75" customHeight="1">
      <c r="A76" s="147"/>
      <c r="B76" s="2" t="str">
        <f>Synthèse!B91</f>
        <v>11.3</v>
      </c>
      <c r="C76" s="3" t="str">
        <f>Synthèse!C91</f>
        <v>Dans chaque formulaire, chaque étiquette associée à un champ de formulaire ayant la même fonction et répété plusieurs fois dans une même page ou dans un ensemble de pages est-elle cohérente ?</v>
      </c>
      <c r="D76" s="96" t="s">
        <v>36</v>
      </c>
      <c r="E76" s="95"/>
      <c r="F76" s="3"/>
    </row>
    <row r="77" spans="1:6" ht="45" customHeight="1">
      <c r="A77" s="147"/>
      <c r="B77" s="2" t="str">
        <f>Synthèse!B92</f>
        <v>11.4</v>
      </c>
      <c r="C77" s="3" t="str">
        <f>Synthèse!C92</f>
        <v>Dans chaque formulaire, chaque étiquette de champ et son champ associé sont-ils accolés (hors cas particuliers) ?</v>
      </c>
      <c r="D77" s="92" t="s">
        <v>34</v>
      </c>
      <c r="E77" s="95"/>
      <c r="F77" s="3"/>
    </row>
    <row r="78" spans="1:6" ht="195">
      <c r="A78" s="147"/>
      <c r="B78" s="2" t="str">
        <f>Synthèse!B93</f>
        <v>11.5</v>
      </c>
      <c r="C78" s="3" t="str">
        <f>Synthèse!C93</f>
        <v>Dans chaque formulaire, les champs de même nature sont-ils regroupés, si nécessaire ?</v>
      </c>
      <c r="D78" s="92" t="s">
        <v>34</v>
      </c>
      <c r="E78" s="95" t="s">
        <v>369</v>
      </c>
      <c r="F78" s="3"/>
    </row>
    <row r="79" spans="1:6" ht="30">
      <c r="A79" s="147"/>
      <c r="B79" s="2" t="str">
        <f>Synthèse!B94</f>
        <v>11.6</v>
      </c>
      <c r="C79" s="3" t="str">
        <f>Synthèse!C94</f>
        <v>Dans chaque formulaire, chaque regroupement de champs de formulaire a-t-il une légende ?</v>
      </c>
      <c r="D79" s="92" t="s">
        <v>34</v>
      </c>
      <c r="E79" s="95"/>
      <c r="F79" s="3"/>
    </row>
    <row r="80" spans="1:6" ht="60">
      <c r="A80" s="147"/>
      <c r="B80" s="2" t="str">
        <f>Synthèse!B95</f>
        <v>11.7</v>
      </c>
      <c r="C80" s="3" t="str">
        <f>Synthèse!C95</f>
        <v>Dans chaque formulaire, chaque légende associée à un regroupement de champs de même nature est-elle pertinente ?</v>
      </c>
      <c r="D80" s="92" t="s">
        <v>34</v>
      </c>
      <c r="E80" s="101" t="s">
        <v>370</v>
      </c>
      <c r="F80" s="3"/>
    </row>
    <row r="81" spans="1:6" ht="45">
      <c r="A81" s="147"/>
      <c r="B81" s="2" t="str">
        <f>Synthèse!B96</f>
        <v>11.8</v>
      </c>
      <c r="C81" s="3" t="str">
        <f>Synthèse!C96</f>
        <v>Dans chaque formulaire, les items de même nature d’une liste de choix sont-ils regroupées de manière pertinente ?</v>
      </c>
      <c r="D81" s="96" t="s">
        <v>36</v>
      </c>
      <c r="E81" s="95"/>
      <c r="F81" s="3"/>
    </row>
    <row r="82" spans="1:6" ht="30">
      <c r="A82" s="147"/>
      <c r="B82" s="2" t="str">
        <f>Synthèse!B97</f>
        <v>11.9</v>
      </c>
      <c r="C82" s="3" t="str">
        <f>Synthèse!C97</f>
        <v>Dans chaque formulaire, l’intitulé de chaque bouton est-il pertinent (hors cas particuliers) ?</v>
      </c>
      <c r="D82" s="92" t="s">
        <v>34</v>
      </c>
      <c r="E82" s="95"/>
      <c r="F82" s="3"/>
    </row>
    <row r="83" spans="1:6" ht="45">
      <c r="A83" s="147"/>
      <c r="B83" s="2" t="str">
        <f>Synthèse!B98</f>
        <v>11.10</v>
      </c>
      <c r="C83" s="3" t="str">
        <f>Synthèse!C98</f>
        <v>Dans chaque formulaire, le contrôle de saisie est-il utilisé de manière pertinente (hors cas particuliers) ?</v>
      </c>
      <c r="D83" s="96" t="s">
        <v>36</v>
      </c>
      <c r="E83" s="95"/>
      <c r="F83" s="3"/>
    </row>
    <row r="84" spans="1:6" ht="45">
      <c r="A84" s="147"/>
      <c r="B84" s="2" t="str">
        <f>Synthèse!B99</f>
        <v>11.11</v>
      </c>
      <c r="C84" s="3" t="str">
        <f>Synthèse!C99</f>
        <v>Dans chaque formulaire, le contrôle de saisie est-il accompagné, si nécessaire, de suggestions facilitant la correction des erreurs de saisie ?</v>
      </c>
      <c r="D84" s="94" t="s">
        <v>35</v>
      </c>
      <c r="E84" s="95" t="s">
        <v>371</v>
      </c>
      <c r="F84" s="3"/>
    </row>
    <row r="85" spans="1:6" ht="90">
      <c r="A85" s="147"/>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96" t="s">
        <v>36</v>
      </c>
      <c r="E85" s="95"/>
      <c r="F85" s="3"/>
    </row>
    <row r="86" spans="1:6" ht="45">
      <c r="A86" s="147"/>
      <c r="B86" s="2" t="str">
        <f>Synthèse!B101</f>
        <v>11.13</v>
      </c>
      <c r="C86" s="3" t="str">
        <f>Synthèse!C101</f>
        <v>La finalité d’un champ de saisie peut-elle être déduite pour faciliter le remplissage automatique des champs avec les données de l’utilisateur ?</v>
      </c>
      <c r="D86" s="96" t="s">
        <v>36</v>
      </c>
      <c r="E86" s="95"/>
      <c r="F86" s="3"/>
    </row>
    <row r="87" spans="1:6" ht="45">
      <c r="A87" s="147" t="str">
        <f>Synthèse!A103</f>
        <v>Navigation</v>
      </c>
      <c r="B87" s="33" t="str">
        <f>Synthèse!B103</f>
        <v>12.1</v>
      </c>
      <c r="C87" s="32" t="str">
        <f>Synthèse!C103</f>
        <v>Chaque ensemble de pages dispose-t-il de deux systèmes de navigation différents, au moins (hors cas particuliers) ?</v>
      </c>
      <c r="D87" s="92" t="s">
        <v>34</v>
      </c>
      <c r="E87" s="99"/>
      <c r="F87" s="32"/>
    </row>
    <row r="88" spans="1:6" ht="45">
      <c r="A88" s="147"/>
      <c r="B88" s="33" t="str">
        <f>Synthèse!B104</f>
        <v>12.2</v>
      </c>
      <c r="C88" s="32" t="str">
        <f>Synthèse!C104</f>
        <v>Dans chaque ensemble de pages, le menu et les barres de navigation sont-ils toujours à la même place (hors cas particuliers) ?</v>
      </c>
      <c r="D88" s="92" t="s">
        <v>34</v>
      </c>
      <c r="E88" s="99"/>
      <c r="F88" s="32"/>
    </row>
    <row r="89" spans="1:6" ht="15">
      <c r="A89" s="147"/>
      <c r="B89" s="33" t="str">
        <f>Synthèse!B105</f>
        <v>12.3</v>
      </c>
      <c r="C89" s="32" t="str">
        <f>Synthèse!C105</f>
        <v>La page « plan du site » est-elle pertinente ?</v>
      </c>
      <c r="D89" s="96" t="s">
        <v>36</v>
      </c>
      <c r="E89" s="99"/>
      <c r="F89" s="32"/>
    </row>
    <row r="90" spans="1:6" ht="45">
      <c r="A90" s="147"/>
      <c r="B90" s="33" t="str">
        <f>Synthèse!B106</f>
        <v>12.4</v>
      </c>
      <c r="C90" s="32" t="str">
        <f>Synthèse!C106</f>
        <v>Dans chaque ensemble de pages, la page « plan du site » est-elle accessible à partir d’une fonctionnalité identique ?</v>
      </c>
      <c r="D90" s="92" t="s">
        <v>34</v>
      </c>
      <c r="E90" s="99"/>
      <c r="F90" s="32"/>
    </row>
    <row r="91" spans="1:6" ht="45">
      <c r="A91" s="147"/>
      <c r="B91" s="33" t="str">
        <f>Synthèse!B107</f>
        <v>12.5</v>
      </c>
      <c r="C91" s="32" t="str">
        <f>Synthèse!C107</f>
        <v>Dans chaque ensemble de pages, le moteur de recherche est-il atteignable de manière identique ?</v>
      </c>
      <c r="D91" s="92" t="s">
        <v>34</v>
      </c>
      <c r="E91" s="99"/>
      <c r="F91" s="32"/>
    </row>
    <row r="92" spans="1:6" ht="90">
      <c r="A92" s="147"/>
      <c r="B92" s="33" t="str">
        <f>Synthèse!B108</f>
        <v>12.6</v>
      </c>
      <c r="C92" s="32" t="str">
        <f>Synthèse!C108</f>
        <v>Les zones de regroupement de contenus présentes dans plusieurs pages web (zones d’en-tête, de navigation principale, de contenu principal, de pied de page et de moteur de recherche) peuvent-elles être atteintes ou évitées ?</v>
      </c>
      <c r="D92" s="96" t="s">
        <v>36</v>
      </c>
      <c r="E92" s="105" t="s">
        <v>336</v>
      </c>
      <c r="F92" s="32"/>
    </row>
    <row r="93" spans="1:6" ht="45">
      <c r="A93" s="147"/>
      <c r="B93" s="33" t="str">
        <f>Synthèse!B109</f>
        <v>12.7</v>
      </c>
      <c r="C93" s="32" t="str">
        <f>Synthèse!C109</f>
        <v>Dans chaque page web, un lien d’évitement ou d’accès rapide à la zone de contenu principal est-il présent (hors cas particuliers) ?</v>
      </c>
      <c r="D93" s="96" t="s">
        <v>36</v>
      </c>
      <c r="E93" s="105" t="s">
        <v>336</v>
      </c>
      <c r="F93" s="32"/>
    </row>
    <row r="94" spans="1:6" ht="30">
      <c r="A94" s="147"/>
      <c r="B94" s="33" t="str">
        <f>Synthèse!B110</f>
        <v>12.8</v>
      </c>
      <c r="C94" s="32" t="str">
        <f>Synthèse!C110</f>
        <v>Dans chaque page web, l’ordre de tabulation est-il cohérent ?</v>
      </c>
      <c r="D94" s="92" t="s">
        <v>34</v>
      </c>
      <c r="E94" s="99"/>
      <c r="F94" s="32"/>
    </row>
    <row r="95" spans="1:6" ht="45">
      <c r="A95" s="147"/>
      <c r="B95" s="33" t="str">
        <f>Synthèse!B111</f>
        <v>12.9</v>
      </c>
      <c r="C95" s="32" t="str">
        <f>Synthèse!C111</f>
        <v>Dans chaque page web, la navigation ne doit pas contenir de piège au clavier. Cette règle est-elle respectée ?</v>
      </c>
      <c r="D95" s="92" t="s">
        <v>34</v>
      </c>
      <c r="E95" s="99"/>
      <c r="F95" s="32"/>
    </row>
    <row r="96" spans="1:6" ht="60">
      <c r="A96" s="147"/>
      <c r="B96" s="33" t="str">
        <f>Synthèse!B112</f>
        <v>12.10</v>
      </c>
      <c r="C96" s="32" t="str">
        <f>Synthèse!C112</f>
        <v>Dans chaque page web, les raccourcis clavier n’utilisant qu’une seule touche (lettre minuscule ou majuscule, ponctuation, chiffre ou symbole) sont-ils contrôlables par l’utilisateur ?</v>
      </c>
      <c r="D96" s="96" t="s">
        <v>36</v>
      </c>
      <c r="E96" s="99"/>
      <c r="F96" s="32"/>
    </row>
    <row r="97" spans="1:6" ht="60">
      <c r="A97" s="147"/>
      <c r="B97" s="33" t="str">
        <f>Synthèse!B113</f>
        <v>12.11</v>
      </c>
      <c r="C97" s="32" t="str">
        <f>Synthèse!C113</f>
        <v>Dans chaque page web, les contenus additionnels apparaissant au survol, à la prise de focus ou à l’activation d’un composant d’interface sont-ils si nécessaire atteignables au clavier ?</v>
      </c>
      <c r="D97" s="96" t="s">
        <v>36</v>
      </c>
      <c r="E97" s="99"/>
      <c r="F97" s="32"/>
    </row>
    <row r="98" spans="1:6" ht="45">
      <c r="A98" s="147" t="str">
        <f>Synthèse!A115</f>
        <v>Consultation</v>
      </c>
      <c r="B98" s="2" t="str">
        <f>Synthèse!B115</f>
        <v>13.1</v>
      </c>
      <c r="C98" s="3" t="str">
        <f>Synthèse!C115</f>
        <v>Pour chaque page web, l’utilisateur a-t-il le contrôle de chaque limite de temps modifiant le contenu (hors cas particuliers) ?</v>
      </c>
      <c r="D98" s="96" t="s">
        <v>36</v>
      </c>
      <c r="E98" s="95"/>
      <c r="F98" s="3"/>
    </row>
    <row r="99" spans="1:6" ht="60">
      <c r="A99" s="147"/>
      <c r="B99" s="2" t="str">
        <f>Synthèse!B116</f>
        <v>13.2</v>
      </c>
      <c r="C99" s="3" t="str">
        <f>Synthèse!C116</f>
        <v>Dans chaque page web, l’ouverture d’une nouvelle fenêtre ne doit pas être déclenchée sans action de l’utilisateur. Cette règle est-elle respectée ?</v>
      </c>
      <c r="D99" s="92" t="s">
        <v>34</v>
      </c>
      <c r="E99" s="95"/>
      <c r="F99" s="3"/>
    </row>
    <row r="100" spans="1:6" ht="60">
      <c r="A100" s="147"/>
      <c r="B100" s="2" t="str">
        <f>Synthèse!B117</f>
        <v>13.3</v>
      </c>
      <c r="C100" s="3" t="str">
        <f>Synthèse!C117</f>
        <v>Dans chaque page web, chaque document bureautique en téléchargement possède-t-il, si nécessaire, une version accessible (hors cas particuliers) ?</v>
      </c>
      <c r="D100" s="96" t="s">
        <v>36</v>
      </c>
      <c r="E100" s="95"/>
      <c r="F100" s="3"/>
    </row>
    <row r="101" spans="1:6" ht="45">
      <c r="A101" s="147"/>
      <c r="B101" s="2" t="str">
        <f>Synthèse!B118</f>
        <v>13.4</v>
      </c>
      <c r="C101" s="3" t="str">
        <f>Synthèse!C118</f>
        <v>Pour chaque document bureautique ayant une version accessible, cette version offre-t-elle la même information ?</v>
      </c>
      <c r="D101" s="96" t="s">
        <v>36</v>
      </c>
      <c r="E101" s="95"/>
      <c r="F101" s="3"/>
    </row>
    <row r="102" spans="1:6" ht="45">
      <c r="A102" s="147"/>
      <c r="B102" s="2" t="str">
        <f>Synthèse!B119</f>
        <v>13.5</v>
      </c>
      <c r="C102" s="3" t="str">
        <f>Synthèse!C119</f>
        <v>Dans chaque page web, chaque contenu cryptique (art ASCII, émoticône, syntaxe cryptique) a-t-il une alternative ?</v>
      </c>
      <c r="D102" s="96" t="s">
        <v>36</v>
      </c>
      <c r="E102" s="95"/>
      <c r="F102" s="3"/>
    </row>
    <row r="103" spans="1:6" ht="60">
      <c r="A103" s="147"/>
      <c r="B103" s="2" t="str">
        <f>Synthèse!B120</f>
        <v>13.6</v>
      </c>
      <c r="C103" s="3" t="str">
        <f>Synthèse!C120</f>
        <v>Dans chaque page web, pour chaque contenu cryptique (art ASCII, émoticône, syntaxe cryptique) ayant une alternative, cette alternative est-elle pertinente ?</v>
      </c>
      <c r="D103" s="96" t="s">
        <v>36</v>
      </c>
      <c r="E103" s="95"/>
      <c r="F103" s="3"/>
    </row>
    <row r="104" spans="1:6" ht="45">
      <c r="A104" s="147"/>
      <c r="B104" s="2" t="str">
        <f>Synthèse!B121</f>
        <v>13.7</v>
      </c>
      <c r="C104" s="3" t="str">
        <f>Synthèse!C121</f>
        <v>Dans chaque page web, les changements brusques de luminosité ou les effets de flash sont-ils correctement utilisés ?</v>
      </c>
      <c r="D104" s="96" t="s">
        <v>36</v>
      </c>
      <c r="E104" s="95"/>
      <c r="F104" s="3"/>
    </row>
    <row r="105" spans="1:6" ht="45">
      <c r="A105" s="147"/>
      <c r="B105" s="2" t="str">
        <f>Synthèse!B122</f>
        <v>13.8</v>
      </c>
      <c r="C105" s="3" t="str">
        <f>Synthèse!C122</f>
        <v>Dans chaque page web, chaque contenu en mouvement ou clignotant est-il contrôlable par l’utilisateur ?</v>
      </c>
      <c r="D105" s="96" t="s">
        <v>36</v>
      </c>
      <c r="E105" s="95"/>
      <c r="F105" s="3"/>
    </row>
    <row r="106" spans="1:6" ht="60">
      <c r="A106" s="147"/>
      <c r="B106" s="2" t="str">
        <f>Synthèse!B123</f>
        <v>13.9</v>
      </c>
      <c r="C106" s="3" t="str">
        <f>Synthèse!C123</f>
        <v>Dans chaque page web, le contenu proposé est-il consultable quelle que soit l’orientation de l’écran (portait ou paysage) (hors cas particuliers) ?</v>
      </c>
      <c r="D106" s="92" t="s">
        <v>34</v>
      </c>
      <c r="E106" s="95"/>
      <c r="F106" s="3"/>
    </row>
    <row r="107" spans="1:6" ht="75">
      <c r="A107" s="147"/>
      <c r="B107" s="2" t="str">
        <f>Synthèse!B124</f>
        <v>13.10</v>
      </c>
      <c r="C107" s="3" t="str">
        <f>Synthèse!C124</f>
        <v>Dans chaque page web, les fonctionnalités utilisables ou disponibles au moyen d’un geste complexe peuvent-elles être également disponibles au moyen d’un geste simple (hors cas particuliers) ?</v>
      </c>
      <c r="D107" s="96" t="s">
        <v>36</v>
      </c>
      <c r="E107" s="95"/>
      <c r="F107" s="3"/>
    </row>
    <row r="108" spans="1:6" ht="75">
      <c r="A108" s="147"/>
      <c r="B108" s="2" t="str">
        <f>Synthèse!B125</f>
        <v>13.11</v>
      </c>
      <c r="C108" s="3" t="str">
        <f>Synthèse!C125</f>
        <v>Dans chaque page web, les actions déclenchées au moyen d’un dispositif de pointage sur un point unique de l’écran peuvent-elles faire l’objet d’une annulation (hors cas particuliers) ?</v>
      </c>
      <c r="D108" s="92" t="s">
        <v>34</v>
      </c>
      <c r="E108" s="95"/>
      <c r="F108" s="3"/>
    </row>
    <row r="109" spans="1:6" ht="75" customHeight="1">
      <c r="A109" s="147"/>
      <c r="B109" s="2" t="str">
        <f>Synthèse!B126</f>
        <v>13.12</v>
      </c>
      <c r="C109" s="3" t="str">
        <f>Synthèse!C126</f>
        <v>Dans chaque page web, les fonctionnalités qui impliquent un mouvement de l’appareil ou vers l’appareil peuvent-elles être satisfaites de manière alternative (hors cas particuliers) ?</v>
      </c>
      <c r="D109" s="96" t="s">
        <v>36</v>
      </c>
      <c r="E109" s="95"/>
      <c r="F109" s="3"/>
    </row>
  </sheetData>
  <autoFilter ref="D3:D109" xr:uid="{431DF620-3203-E948-B603-25E93A9A1465}"/>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H109"/>
  <sheetViews>
    <sheetView tabSelected="1" zoomScaleNormal="100" workbookViewId="0">
      <pane xSplit="4" ySplit="3" topLeftCell="E4" activePane="bottomRight" state="frozen"/>
      <selection activeCell="E54" sqref="E54"/>
      <selection pane="topRight" activeCell="E54" sqref="E54"/>
      <selection pane="bottomLeft" activeCell="E54" sqref="E54"/>
      <selection pane="bottomRight" activeCell="E54" sqref="E54"/>
    </sheetView>
  </sheetViews>
  <sheetFormatPr baseColWidth="10" defaultColWidth="0" defaultRowHeight="14" zeroHeight="1"/>
  <cols>
    <col min="1" max="1" width="3.85546875" style="1" customWidth="1"/>
    <col min="2" max="2" width="5.42578125" style="10" customWidth="1"/>
    <col min="3" max="3" width="35.85546875" style="8" customWidth="1"/>
    <col min="4" max="4" width="6.42578125" style="10" customWidth="1"/>
    <col min="5" max="5" width="80.85546875" style="8" customWidth="1"/>
    <col min="6" max="6" width="33.85546875" style="8" customWidth="1"/>
    <col min="7" max="1015" width="14.140625" style="8" hidden="1" customWidth="1"/>
    <col min="1016" max="1021" width="14.140625" style="1" hidden="1" customWidth="1"/>
    <col min="1022" max="1022" width="14.140625" style="1" hidden="1"/>
    <col min="1023" max="16384" width="10.85546875" style="1" hidden="1"/>
  </cols>
  <sheetData>
    <row r="1" spans="1:1015">
      <c r="A1" s="16" t="str">
        <f>Périmètre!B18</f>
        <v>Les aides attribuées</v>
      </c>
      <c r="B1" s="16"/>
      <c r="C1" s="17"/>
      <c r="D1" s="23"/>
      <c r="E1" s="16"/>
      <c r="F1" s="1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row>
    <row r="2" spans="1:1015">
      <c r="A2" s="18" t="str">
        <f>Périmètre!C18</f>
        <v>https://www.eau-seine-normandie.fr/agence-de-leau/les-dossiers-d-aides</v>
      </c>
      <c r="B2" s="18"/>
      <c r="C2" s="19"/>
      <c r="D2" s="24"/>
      <c r="E2" s="18"/>
      <c r="F2" s="18"/>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row>
    <row r="3" spans="1:1015" ht="15">
      <c r="A3" s="20"/>
      <c r="B3" s="21" t="s">
        <v>244</v>
      </c>
      <c r="C3" s="21" t="s">
        <v>246</v>
      </c>
      <c r="D3" s="21" t="s">
        <v>247</v>
      </c>
      <c r="E3" s="21" t="s">
        <v>245</v>
      </c>
      <c r="F3" s="21" t="s">
        <v>4</v>
      </c>
    </row>
    <row r="4" spans="1:1015" ht="30">
      <c r="A4" s="148" t="str">
        <f>Synthèse!A9</f>
        <v>Images</v>
      </c>
      <c r="B4" s="2" t="str">
        <f>Synthèse!B9</f>
        <v>1.1</v>
      </c>
      <c r="C4" s="3" t="str">
        <f>Synthèse!C9</f>
        <v>Chaque image porteuse d’information a-t-elle une alternative textuelle ?</v>
      </c>
      <c r="D4" s="2" t="s">
        <v>36</v>
      </c>
      <c r="E4" s="3"/>
      <c r="F4" s="3"/>
    </row>
    <row r="5" spans="1:1015" ht="45">
      <c r="A5" s="134"/>
      <c r="B5" s="2" t="str">
        <f>Synthèse!B10</f>
        <v>1.2</v>
      </c>
      <c r="C5" s="3" t="str">
        <f>Synthèse!C10</f>
        <v>Chaque image de décoration est-elle correctement ignorée par les technologies d’assistance ?</v>
      </c>
      <c r="D5" s="2" t="s">
        <v>35</v>
      </c>
      <c r="E5" s="3" t="s">
        <v>348</v>
      </c>
      <c r="F5" s="3"/>
    </row>
    <row r="6" spans="1:1015" ht="45">
      <c r="A6" s="134"/>
      <c r="B6" s="2" t="str">
        <f>Synthèse!B11</f>
        <v>1.3</v>
      </c>
      <c r="C6" s="3" t="str">
        <f>Synthèse!C11</f>
        <v>Pour chaque image porteuse d'information ayant une alternative textuelle, cette alternative est-elle pertinente (hors cas particuliers) ?</v>
      </c>
      <c r="D6" s="2" t="s">
        <v>36</v>
      </c>
      <c r="E6" s="3"/>
      <c r="F6" s="3"/>
    </row>
    <row r="7" spans="1:1015" ht="60">
      <c r="A7" s="134"/>
      <c r="B7" s="2" t="str">
        <f>Synthèse!B12</f>
        <v>1.4</v>
      </c>
      <c r="C7" s="3" t="str">
        <f>Synthèse!C12</f>
        <v>Pour chaque image utilisée comme CAPTCHA ou comme image-test, ayant une alternative textuelle, cette alternative permet-elle d’identifier la nature et la fonction de l’image ?</v>
      </c>
      <c r="D7" s="2" t="s">
        <v>36</v>
      </c>
      <c r="E7" s="3"/>
      <c r="F7" s="3"/>
    </row>
    <row r="8" spans="1:1015" ht="45">
      <c r="A8" s="134"/>
      <c r="B8" s="2" t="str">
        <f>Synthèse!B13</f>
        <v>1.5</v>
      </c>
      <c r="C8" s="3" t="str">
        <f>Synthèse!C13</f>
        <v>Pour chaque image utilisée comme CAPTCHA, une solution d’accès alternatif au contenu ou à la fonction du CAPTCHA est-elle présente ?</v>
      </c>
      <c r="D8" s="2" t="s">
        <v>36</v>
      </c>
      <c r="E8" s="22"/>
      <c r="F8" s="3"/>
    </row>
    <row r="9" spans="1:1015" ht="30">
      <c r="A9" s="134"/>
      <c r="B9" s="2" t="str">
        <f>Synthèse!B14</f>
        <v>1.6</v>
      </c>
      <c r="C9" s="3" t="str">
        <f>Synthèse!C14</f>
        <v>Chaque image porteuse d’information a-t-elle, si nécessaire, une description détaillée ?</v>
      </c>
      <c r="D9" s="2" t="s">
        <v>36</v>
      </c>
      <c r="E9" s="3"/>
      <c r="F9" s="3"/>
    </row>
    <row r="10" spans="1:1015" ht="45">
      <c r="A10" s="134"/>
      <c r="B10" s="2" t="str">
        <f>Synthèse!B15</f>
        <v>1.7</v>
      </c>
      <c r="C10" s="3" t="str">
        <f>Synthèse!C15</f>
        <v>Pour chaque image porteuse d’information ayant une description détaillée, cette description est-elle pertinente ?</v>
      </c>
      <c r="D10" s="2" t="s">
        <v>36</v>
      </c>
      <c r="E10" s="3"/>
      <c r="F10" s="3"/>
    </row>
    <row r="11" spans="1:1015" ht="75">
      <c r="A11" s="134"/>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36</v>
      </c>
      <c r="E11" s="3"/>
      <c r="F11" s="3"/>
    </row>
    <row r="12" spans="1:1015" ht="30">
      <c r="A12" s="149"/>
      <c r="B12" s="2" t="str">
        <f>Synthèse!B17</f>
        <v>1.9</v>
      </c>
      <c r="C12" s="3" t="str">
        <f>Synthèse!C17</f>
        <v>Chaque légende d’image est-elle, si nécessaire, correctement reliée à l’image correspondante ?</v>
      </c>
      <c r="D12" s="2" t="s">
        <v>36</v>
      </c>
      <c r="E12" s="3"/>
      <c r="F12" s="3"/>
    </row>
    <row r="13" spans="1:1015" ht="17" customHeight="1">
      <c r="A13" s="147" t="str">
        <f>Synthèse!A19</f>
        <v>Cadres</v>
      </c>
      <c r="B13" s="33" t="str">
        <f>Synthèse!B19</f>
        <v>2.1</v>
      </c>
      <c r="C13" s="32" t="str">
        <f>Synthèse!C19</f>
        <v>Chaque cadre a-t-il un titre de cadre ?</v>
      </c>
      <c r="D13" s="2" t="s">
        <v>36</v>
      </c>
      <c r="E13" s="85"/>
      <c r="F13" s="32"/>
    </row>
    <row r="14" spans="1:1015" ht="33.5" customHeight="1">
      <c r="A14" s="147"/>
      <c r="B14" s="33" t="str">
        <f>Synthèse!B20</f>
        <v>2.2</v>
      </c>
      <c r="C14" s="32" t="str">
        <f>Synthèse!C20</f>
        <v>Pour chaque cadre ayant un titre de cadre, ce titre de cadre est-il pertinent ?</v>
      </c>
      <c r="D14" s="2" t="s">
        <v>36</v>
      </c>
      <c r="E14" s="32"/>
      <c r="F14" s="32"/>
    </row>
    <row r="15" spans="1:1015" ht="45" customHeight="1">
      <c r="A15" s="147" t="str">
        <f>Synthèse!A22</f>
        <v>Couleurs</v>
      </c>
      <c r="B15" s="2" t="str">
        <f>Synthèse!B22</f>
        <v>3.1</v>
      </c>
      <c r="C15" s="3" t="str">
        <f>Synthèse!C22</f>
        <v>Dans chaque page web, l’information ne doit pas être donnée uniquement par la couleur. Cette règle est-elle respectée ?</v>
      </c>
      <c r="D15" s="2" t="s">
        <v>34</v>
      </c>
      <c r="E15" s="3"/>
      <c r="F15" s="3"/>
    </row>
    <row r="16" spans="1:1015" ht="180">
      <c r="A16" s="147"/>
      <c r="B16" s="2" t="str">
        <f>Synthèse!B23</f>
        <v>3.2</v>
      </c>
      <c r="C16" s="3" t="str">
        <f>Synthèse!C23</f>
        <v>Dans chaque page web, le contraste entre la couleur du texte et la couleur de son arrière-plan est-il suffisamment élevé (hors cas particuliers) ?</v>
      </c>
      <c r="D16" s="2" t="s">
        <v>35</v>
      </c>
      <c r="E16" s="90" t="s">
        <v>441</v>
      </c>
      <c r="F16" s="3" t="s">
        <v>442</v>
      </c>
    </row>
    <row r="17" spans="1:6" ht="75">
      <c r="A17" s="147"/>
      <c r="B17" s="2" t="str">
        <f>Synthèse!B24</f>
        <v>3.3</v>
      </c>
      <c r="C17" s="3" t="str">
        <f>Synthèse!C24</f>
        <v>Dans chaque page web, les couleurs utilisées dans les composants d’interface ou les éléments graphiques porteurs d’informations sont-elles suffisamment contrastées (hors cas particuliers) ?</v>
      </c>
      <c r="D17" s="2" t="s">
        <v>34</v>
      </c>
      <c r="E17" s="90" t="s">
        <v>334</v>
      </c>
      <c r="F17" s="3"/>
    </row>
    <row r="18" spans="1:6" ht="45">
      <c r="A18" s="147" t="str">
        <f>Synthèse!A26</f>
        <v>Multimédia</v>
      </c>
      <c r="B18" s="33" t="str">
        <f>Synthèse!B26</f>
        <v>4.1</v>
      </c>
      <c r="C18" s="32" t="str">
        <f>Synthèse!C26</f>
        <v>Chaque média temporel pré-enregistré a-t-il, si nécessaire, une transcription textuelle ou une audiodescription (hors cas particuliers) ?</v>
      </c>
      <c r="D18" s="33" t="s">
        <v>36</v>
      </c>
      <c r="E18" s="32"/>
      <c r="F18" s="32"/>
    </row>
    <row r="19" spans="1:6" ht="60">
      <c r="A19" s="147"/>
      <c r="B19" s="33" t="str">
        <f>Synthèse!B27</f>
        <v>4.2</v>
      </c>
      <c r="C19" s="32" t="str">
        <f>Synthèse!C27</f>
        <v>Pour chaque média temporel pré-enregistré ayant une transcription textuelle ou une audiodescription synchronisée, celles-ci sont-elles pertinentes (hors cas particuliers) ?</v>
      </c>
      <c r="D19" s="33" t="s">
        <v>36</v>
      </c>
      <c r="E19" s="32"/>
      <c r="F19" s="32"/>
    </row>
    <row r="20" spans="1:6" ht="45">
      <c r="A20" s="147"/>
      <c r="B20" s="33" t="str">
        <f>Synthèse!B28</f>
        <v>4.3</v>
      </c>
      <c r="C20" s="32" t="str">
        <f>Synthèse!C28</f>
        <v>Chaque média temporel synchronisé pré-enregistré a-t-il, si nécessaire, des sous-titres synchronisés (hors cas particuliers) ?</v>
      </c>
      <c r="D20" s="33" t="s">
        <v>36</v>
      </c>
      <c r="E20" s="32"/>
      <c r="F20" s="32"/>
    </row>
    <row r="21" spans="1:6" ht="45">
      <c r="A21" s="147"/>
      <c r="B21" s="33" t="str">
        <f>Synthèse!B29</f>
        <v>4.4</v>
      </c>
      <c r="C21" s="32" t="str">
        <f>Synthèse!C29</f>
        <v>Pour chaque média temporel synchronisé pré-enregistré ayant des sous-titres synchronisés, ces sous-titres sont-ils pertinents ?</v>
      </c>
      <c r="D21" s="33" t="s">
        <v>36</v>
      </c>
      <c r="E21" s="32"/>
      <c r="F21" s="32"/>
    </row>
    <row r="22" spans="1:6" ht="45">
      <c r="A22" s="147"/>
      <c r="B22" s="33" t="str">
        <f>Synthèse!B30</f>
        <v>4.5</v>
      </c>
      <c r="C22" s="32" t="str">
        <f>Synthèse!C30</f>
        <v>Chaque média temporel pré-enregistré a-t-il, si nécessaire, une audiodescription synchronisée (hors cas particuliers) ?</v>
      </c>
      <c r="D22" s="33" t="s">
        <v>36</v>
      </c>
      <c r="E22" s="32"/>
      <c r="F22" s="32"/>
    </row>
    <row r="23" spans="1:6" ht="45">
      <c r="A23" s="147"/>
      <c r="B23" s="33" t="str">
        <f>Synthèse!B31</f>
        <v>4.6</v>
      </c>
      <c r="C23" s="32" t="str">
        <f>Synthèse!C31</f>
        <v>Pour chaque média temporel pré-enregistré ayant une audiodescription synchronisée, celle-ci est-elle pertinente ?</v>
      </c>
      <c r="D23" s="33" t="s">
        <v>36</v>
      </c>
      <c r="E23" s="32"/>
      <c r="F23" s="32"/>
    </row>
    <row r="24" spans="1:6" ht="30">
      <c r="A24" s="147"/>
      <c r="B24" s="33" t="str">
        <f>Synthèse!B32</f>
        <v>4.7</v>
      </c>
      <c r="C24" s="32" t="str">
        <f>Synthèse!C32</f>
        <v>Chaque média temporel est-il clairement identifiable (hors cas particuliers) ?</v>
      </c>
      <c r="D24" s="33" t="s">
        <v>36</v>
      </c>
      <c r="E24" s="32"/>
      <c r="F24" s="32"/>
    </row>
    <row r="25" spans="1:6" ht="30">
      <c r="A25" s="147"/>
      <c r="B25" s="33" t="str">
        <f>Synthèse!B33</f>
        <v>4.8</v>
      </c>
      <c r="C25" s="32" t="str">
        <f>Synthèse!C33</f>
        <v>Chaque média non temporel a-t-il, si nécessaire, une alternative (hors cas particuliers) ?</v>
      </c>
      <c r="D25" s="33" t="s">
        <v>36</v>
      </c>
      <c r="E25" s="32"/>
      <c r="F25" s="32"/>
    </row>
    <row r="26" spans="1:6" ht="30">
      <c r="A26" s="147"/>
      <c r="B26" s="33" t="str">
        <f>Synthèse!B34</f>
        <v>4.9</v>
      </c>
      <c r="C26" s="32" t="str">
        <f>Synthèse!C34</f>
        <v>Pour chaque média non temporel ayant une alternative, cette alternative est-elle pertinente ?</v>
      </c>
      <c r="D26" s="33" t="s">
        <v>36</v>
      </c>
      <c r="E26" s="32"/>
      <c r="F26" s="32"/>
    </row>
    <row r="27" spans="1:6" ht="30">
      <c r="A27" s="147"/>
      <c r="B27" s="33" t="str">
        <f>Synthèse!B35</f>
        <v>4.10</v>
      </c>
      <c r="C27" s="32" t="str">
        <f>Synthèse!C35</f>
        <v>Chaque son déclenché automatiquement est-il contrôlable par l’utilisateur ?</v>
      </c>
      <c r="D27" s="33" t="s">
        <v>36</v>
      </c>
      <c r="E27" s="32"/>
      <c r="F27" s="32"/>
    </row>
    <row r="28" spans="1:6" ht="45">
      <c r="A28" s="147"/>
      <c r="B28" s="33" t="str">
        <f>Synthèse!B36</f>
        <v>4.11</v>
      </c>
      <c r="C28" s="32" t="str">
        <f>Synthèse!C36</f>
        <v>La consultation de chaque média temporel est-elle, si nécessaire, contrôlable par le clavier et tout dispositif de pointage ?</v>
      </c>
      <c r="D28" s="33" t="s">
        <v>36</v>
      </c>
      <c r="E28" s="32"/>
      <c r="F28" s="32"/>
    </row>
    <row r="29" spans="1:6" ht="45">
      <c r="A29" s="147"/>
      <c r="B29" s="33" t="str">
        <f>Synthèse!B37</f>
        <v>4.12</v>
      </c>
      <c r="C29" s="32" t="str">
        <f>Synthèse!C37</f>
        <v>La consultation de chaque média non temporel est-elle contrôlable par le clavier et tout dispositif de pointage ?</v>
      </c>
      <c r="D29" s="33" t="s">
        <v>36</v>
      </c>
      <c r="E29" s="32"/>
      <c r="F29" s="32"/>
    </row>
    <row r="30" spans="1:6" ht="45">
      <c r="A30" s="147"/>
      <c r="B30" s="33" t="str">
        <f>Synthèse!B38</f>
        <v>4.13</v>
      </c>
      <c r="C30" s="32" t="str">
        <f>Synthèse!C38</f>
        <v>Chaque média temporel et non temporel est-il compatible avec les technologies d’assistance (hors cas particuliers) ?</v>
      </c>
      <c r="D30" s="33" t="s">
        <v>36</v>
      </c>
      <c r="E30" s="32"/>
      <c r="F30" s="32"/>
    </row>
    <row r="31" spans="1:6" ht="30">
      <c r="A31" s="147" t="str">
        <f>Synthèse!A40</f>
        <v>Tableaux</v>
      </c>
      <c r="B31" s="2" t="str">
        <f>Synthèse!B40</f>
        <v>5.1</v>
      </c>
      <c r="C31" s="3" t="str">
        <f>Synthèse!C40</f>
        <v>Chaque tableau de données complexe a-t-il un résumé ?</v>
      </c>
      <c r="D31" s="2" t="s">
        <v>36</v>
      </c>
      <c r="E31" s="3"/>
      <c r="F31" s="3"/>
    </row>
    <row r="32" spans="1:6" ht="30">
      <c r="A32" s="147"/>
      <c r="B32" s="2" t="str">
        <f>Synthèse!B41</f>
        <v>5.2</v>
      </c>
      <c r="C32" s="3" t="str">
        <f>Synthèse!C41</f>
        <v>Pour chaque tableau de données complexe ayant un résumé, celui-ci est-il pertinent ?</v>
      </c>
      <c r="D32" s="2" t="s">
        <v>36</v>
      </c>
      <c r="E32" s="3"/>
      <c r="F32" s="3"/>
    </row>
    <row r="33" spans="1:6" ht="45">
      <c r="A33" s="147"/>
      <c r="B33" s="2" t="str">
        <f>Synthèse!B42</f>
        <v>5.3</v>
      </c>
      <c r="C33" s="3" t="str">
        <f>Synthèse!C42</f>
        <v>Pour chaque tableau de mise en forme, le contenu linéarisé reste-t-il compréhensible (hors cas particuliers) ?</v>
      </c>
      <c r="D33" s="2" t="s">
        <v>36</v>
      </c>
      <c r="E33" s="3"/>
      <c r="F33" s="3"/>
    </row>
    <row r="34" spans="1:6" ht="225">
      <c r="A34" s="147"/>
      <c r="B34" s="2" t="str">
        <f>Synthèse!B43</f>
        <v>5.4</v>
      </c>
      <c r="C34" s="3" t="str">
        <f>Synthèse!C43</f>
        <v>Pour chaque tableau de données ayant un titre, le titre est-il correctement associé au tableau de données ?</v>
      </c>
      <c r="D34" s="2" t="s">
        <v>35</v>
      </c>
      <c r="E34" s="3" t="s">
        <v>372</v>
      </c>
      <c r="F34" s="3"/>
    </row>
    <row r="35" spans="1:6" ht="30">
      <c r="A35" s="147"/>
      <c r="B35" s="2" t="str">
        <f>Synthèse!B44</f>
        <v>5.5</v>
      </c>
      <c r="C35" s="3" t="str">
        <f>Synthèse!C44</f>
        <v>Pour chaque tableau de données ayant un titre, celui-ci est-il pertinent ?</v>
      </c>
      <c r="D35" s="2" t="s">
        <v>36</v>
      </c>
      <c r="E35" s="3"/>
      <c r="F35" s="3"/>
    </row>
    <row r="36" spans="1:6" ht="342">
      <c r="A36" s="147"/>
      <c r="B36" s="2" t="str">
        <f>Synthèse!B45</f>
        <v>5.6</v>
      </c>
      <c r="C36" s="3" t="str">
        <f>Synthèse!C45</f>
        <v>Pour chaque tableau de données, chaque en-tête de colonnes et chaque en-tête de lignes sont-ils correctement déclarés ?</v>
      </c>
      <c r="D36" s="2" t="s">
        <v>35</v>
      </c>
      <c r="E36" s="3" t="s">
        <v>373</v>
      </c>
      <c r="F36" s="3"/>
    </row>
    <row r="37" spans="1:6" ht="60">
      <c r="A37" s="147"/>
      <c r="B37" s="2" t="str">
        <f>Synthèse!B46</f>
        <v>5.7</v>
      </c>
      <c r="C37" s="3" t="str">
        <f>Synthèse!C46</f>
        <v>Pour chaque tableau de données, la technique appropriée permettant d’associer chaque cellule avec ses en-têtes est-elle utilisée (hors cas particuliers) ?</v>
      </c>
      <c r="D37" s="2" t="s">
        <v>35</v>
      </c>
      <c r="E37" s="3" t="s">
        <v>374</v>
      </c>
      <c r="F37" s="3"/>
    </row>
    <row r="38" spans="1:6" ht="45">
      <c r="A38" s="147"/>
      <c r="B38" s="2" t="str">
        <f>Synthèse!B47</f>
        <v>5.8</v>
      </c>
      <c r="C38" s="3" t="str">
        <f>Synthèse!C47</f>
        <v>Chaque tableau de mise en forme ne doit pas utiliser d’éléments propres aux tableaux de données. Cette règle est-elle respectée ?</v>
      </c>
      <c r="D38" s="2" t="s">
        <v>36</v>
      </c>
      <c r="E38" s="3"/>
      <c r="F38" s="3"/>
    </row>
    <row r="39" spans="1:6" ht="45">
      <c r="A39" s="147" t="str">
        <f>Synthèse!A49</f>
        <v>Liens</v>
      </c>
      <c r="B39" s="33" t="str">
        <f>Synthèse!B49</f>
        <v>6.1</v>
      </c>
      <c r="C39" s="32" t="str">
        <f>Synthèse!C49</f>
        <v>Chaque lien est-il explicite (hors cas particuliers) ?</v>
      </c>
      <c r="D39" s="33" t="s">
        <v>35</v>
      </c>
      <c r="E39" s="32" t="s">
        <v>375</v>
      </c>
      <c r="F39" s="32"/>
    </row>
    <row r="40" spans="1:6" ht="30">
      <c r="A40" s="147"/>
      <c r="B40" s="33" t="str">
        <f>Synthèse!B50</f>
        <v>6.2</v>
      </c>
      <c r="C40" s="32" t="str">
        <f>Synthèse!C50</f>
        <v>Dans chaque page web, chaque lien a-t-il un intitulé ?</v>
      </c>
      <c r="D40" s="33" t="s">
        <v>34</v>
      </c>
      <c r="E40" s="32"/>
      <c r="F40" s="32"/>
    </row>
    <row r="41" spans="1:6" ht="30">
      <c r="A41" s="147" t="str">
        <f>Synthèse!A52</f>
        <v>Scripts</v>
      </c>
      <c r="B41" s="2" t="str">
        <f>Synthèse!B52</f>
        <v>7.1</v>
      </c>
      <c r="C41" s="3" t="str">
        <f>Synthèse!C52</f>
        <v>Chaque script est-il, si nécessaire, compatible avec les technologies d’assistance ?</v>
      </c>
      <c r="D41" s="2" t="s">
        <v>35</v>
      </c>
      <c r="E41" s="3" t="s">
        <v>376</v>
      </c>
      <c r="F41" s="3"/>
    </row>
    <row r="42" spans="1:6" ht="30">
      <c r="A42" s="147"/>
      <c r="B42" s="2" t="str">
        <f>Synthèse!B53</f>
        <v>7.2</v>
      </c>
      <c r="C42" s="3" t="str">
        <f>Synthèse!C53</f>
        <v>Pour chaque script ayant une alternative, cette alternative est-elle pertinente ?</v>
      </c>
      <c r="D42" s="2" t="s">
        <v>36</v>
      </c>
      <c r="E42" s="3"/>
      <c r="F42" s="3"/>
    </row>
    <row r="43" spans="1:6" ht="195">
      <c r="A43" s="147"/>
      <c r="B43" s="2" t="str">
        <f>Synthèse!B54</f>
        <v>7.3</v>
      </c>
      <c r="C43" s="3" t="str">
        <f>Synthèse!C54</f>
        <v>Chaque script est-il contrôlable par le clavier et par tout dispositif de pointage (hors cas particuliers) ?</v>
      </c>
      <c r="D43" s="2" t="s">
        <v>35</v>
      </c>
      <c r="E43" s="3" t="s">
        <v>377</v>
      </c>
      <c r="F43" s="3"/>
    </row>
    <row r="44" spans="1:6" ht="45">
      <c r="A44" s="147"/>
      <c r="B44" s="2" t="str">
        <f>Synthèse!B55</f>
        <v>7.4</v>
      </c>
      <c r="C44" s="3" t="str">
        <f>Synthèse!C55</f>
        <v>Pour chaque script qui initie un changement de contexte, l’utilisateur est-il averti ou en a-t-il le contrôle ?</v>
      </c>
      <c r="D44" s="2" t="s">
        <v>36</v>
      </c>
      <c r="E44" s="3"/>
      <c r="F44" s="3"/>
    </row>
    <row r="45" spans="1:6" ht="45">
      <c r="A45" s="147"/>
      <c r="B45" s="2" t="str">
        <f>Synthèse!B56</f>
        <v>7.5</v>
      </c>
      <c r="C45" s="3" t="str">
        <f>Synthèse!C56</f>
        <v>Dans chaque page web, les messages de statut sont-ils correctement restitués par les technologies d’assistance ?</v>
      </c>
      <c r="D45" s="2" t="s">
        <v>36</v>
      </c>
      <c r="E45" s="3"/>
      <c r="F45" s="3"/>
    </row>
    <row r="46" spans="1:6" ht="30" customHeight="1">
      <c r="A46" s="147" t="str">
        <f>Synthèse!A58</f>
        <v>Éléments obligatoires</v>
      </c>
      <c r="B46" s="33" t="str">
        <f>Synthèse!B58</f>
        <v>8.1</v>
      </c>
      <c r="C46" s="32" t="str">
        <f>Synthèse!C58</f>
        <v>Chaque page web est-elle définie par un type de document ?</v>
      </c>
      <c r="D46" s="33" t="s">
        <v>34</v>
      </c>
      <c r="E46" s="32"/>
      <c r="F46" s="32"/>
    </row>
    <row r="47" spans="1:6" ht="30">
      <c r="A47" s="147"/>
      <c r="B47" s="33" t="str">
        <f>Synthèse!B59</f>
        <v>8.2</v>
      </c>
      <c r="C47" s="32" t="str">
        <f>Synthèse!C59</f>
        <v>Pour chaque page web, le code source généré est-il valide selon le type de document spécifié ?</v>
      </c>
      <c r="D47" s="33" t="s">
        <v>36</v>
      </c>
      <c r="E47" s="91" t="s">
        <v>336</v>
      </c>
      <c r="F47" s="32"/>
    </row>
    <row r="48" spans="1:6" ht="30">
      <c r="A48" s="147"/>
      <c r="B48" s="33" t="str">
        <f>Synthèse!B60</f>
        <v>8.3</v>
      </c>
      <c r="C48" s="32" t="str">
        <f>Synthèse!C60</f>
        <v>Dans chaque page web, la langue par défaut est-elle présente ?</v>
      </c>
      <c r="D48" s="33" t="s">
        <v>34</v>
      </c>
      <c r="E48" s="32"/>
      <c r="F48" s="32"/>
    </row>
    <row r="49" spans="1:6" ht="30">
      <c r="A49" s="147"/>
      <c r="B49" s="33" t="str">
        <f>Synthèse!B61</f>
        <v>8.4</v>
      </c>
      <c r="C49" s="32" t="str">
        <f>Synthèse!C61</f>
        <v>Pour chaque page web ayant une langue par défaut, le code de langue est-il pertinent ?</v>
      </c>
      <c r="D49" s="33" t="s">
        <v>34</v>
      </c>
      <c r="E49" s="32"/>
      <c r="F49" s="32"/>
    </row>
    <row r="50" spans="1:6" ht="15">
      <c r="A50" s="147"/>
      <c r="B50" s="33" t="str">
        <f>Synthèse!B62</f>
        <v>8.5</v>
      </c>
      <c r="C50" s="32" t="str">
        <f>Synthèse!C62</f>
        <v>Chaque page web a-t-elle un titre de page ?</v>
      </c>
      <c r="D50" s="33" t="s">
        <v>34</v>
      </c>
      <c r="E50" s="32"/>
      <c r="F50" s="32"/>
    </row>
    <row r="51" spans="1:6" ht="30">
      <c r="A51" s="147"/>
      <c r="B51" s="33" t="str">
        <f>Synthèse!B63</f>
        <v>8.6</v>
      </c>
      <c r="C51" s="32" t="str">
        <f>Synthèse!C63</f>
        <v>Pour chaque page web ayant un titre de page, ce titre est-il pertinent ?</v>
      </c>
      <c r="D51" s="33" t="s">
        <v>34</v>
      </c>
      <c r="E51" s="32"/>
      <c r="F51" s="32"/>
    </row>
    <row r="52" spans="1:6" ht="45">
      <c r="A52" s="147"/>
      <c r="B52" s="33" t="str">
        <f>Synthèse!B64</f>
        <v>8.7</v>
      </c>
      <c r="C52" s="32" t="str">
        <f>Synthèse!C64</f>
        <v>Dans chaque page web, chaque changement de langue est-il indiqué dans le code source (hors cas particuliers) ?</v>
      </c>
      <c r="D52" s="33" t="s">
        <v>36</v>
      </c>
      <c r="E52" s="32"/>
      <c r="F52" s="32"/>
    </row>
    <row r="53" spans="1:6" ht="45">
      <c r="A53" s="147"/>
      <c r="B53" s="33" t="str">
        <f>Synthèse!B65</f>
        <v>8.8</v>
      </c>
      <c r="C53" s="32" t="str">
        <f>Synthèse!C65</f>
        <v>Dans chaque page web, le code de langue de chaque changement de langue est-il valide et pertinent ?</v>
      </c>
      <c r="D53" s="33" t="s">
        <v>36</v>
      </c>
      <c r="E53" s="32"/>
      <c r="F53" s="32"/>
    </row>
    <row r="54" spans="1:6" ht="45">
      <c r="A54" s="147"/>
      <c r="B54" s="33" t="str">
        <f>Synthèse!B66</f>
        <v>8.9</v>
      </c>
      <c r="C54" s="32" t="str">
        <f>Synthèse!C66</f>
        <v>Dans chaque page web, les balises ne doivent pas être utilisées uniquement à des fins de présentation. Cette règle est-elle respectée ?</v>
      </c>
      <c r="D54" s="33" t="s">
        <v>34</v>
      </c>
      <c r="E54" s="32"/>
      <c r="F54" s="32"/>
    </row>
    <row r="55" spans="1:6" ht="30">
      <c r="A55" s="147"/>
      <c r="B55" s="33" t="str">
        <f>Synthèse!B67</f>
        <v>8.10</v>
      </c>
      <c r="C55" s="32" t="str">
        <f>Synthèse!C67</f>
        <v>Dans chaque page web, les changements du sens de lecture sont-ils signalés ?</v>
      </c>
      <c r="D55" s="33" t="s">
        <v>36</v>
      </c>
      <c r="E55" s="32"/>
      <c r="F55" s="32"/>
    </row>
    <row r="56" spans="1:6" ht="45">
      <c r="A56" s="147" t="str">
        <f>Synthèse!A69</f>
        <v>Structure</v>
      </c>
      <c r="B56" s="45" t="str">
        <f>Synthèse!B69</f>
        <v>9.1</v>
      </c>
      <c r="C56" s="35" t="str">
        <f>Synthèse!C69</f>
        <v>Dans chaque page web, l’information est-elle structurée par l’utilisation appropriée de titres ?</v>
      </c>
      <c r="D56" s="45" t="s">
        <v>35</v>
      </c>
      <c r="E56" s="35" t="s">
        <v>378</v>
      </c>
      <c r="F56" s="35"/>
    </row>
    <row r="57" spans="1:6" ht="45">
      <c r="A57" s="147"/>
      <c r="B57" s="45" t="str">
        <f>Synthèse!B70</f>
        <v>9.2</v>
      </c>
      <c r="C57" s="35" t="str">
        <f>Synthèse!C70</f>
        <v>Dans chaque page web, la structure du document est-elle cohérente (hors cas particuliers) ?</v>
      </c>
      <c r="D57" s="45" t="s">
        <v>34</v>
      </c>
      <c r="E57" s="89" t="s">
        <v>336</v>
      </c>
      <c r="F57" s="35"/>
    </row>
    <row r="58" spans="1:6" ht="300">
      <c r="A58" s="147"/>
      <c r="B58" s="45" t="str">
        <f>Synthèse!B71</f>
        <v>9.3</v>
      </c>
      <c r="C58" s="35" t="str">
        <f>Synthèse!C71</f>
        <v>Dans chaque page web, chaque liste est-elle correctement structurée ?</v>
      </c>
      <c r="D58" s="45" t="s">
        <v>35</v>
      </c>
      <c r="E58" s="35" t="s">
        <v>444</v>
      </c>
      <c r="F58" s="35" t="s">
        <v>443</v>
      </c>
    </row>
    <row r="59" spans="1:6" ht="30">
      <c r="A59" s="147"/>
      <c r="B59" s="45" t="str">
        <f>Synthèse!B72</f>
        <v>9.4</v>
      </c>
      <c r="C59" s="35" t="str">
        <f>Synthèse!C72</f>
        <v>Dans chaque page web, chaque citation est-elle correctement indiquée ?</v>
      </c>
      <c r="D59" s="45" t="s">
        <v>36</v>
      </c>
      <c r="E59" s="35"/>
      <c r="F59" s="35"/>
    </row>
    <row r="60" spans="1:6" ht="45">
      <c r="A60" s="147" t="str">
        <f>Synthèse!A74</f>
        <v>Présentation</v>
      </c>
      <c r="B60" s="33" t="str">
        <f>Synthèse!B74</f>
        <v>10.1</v>
      </c>
      <c r="C60" s="32" t="str">
        <f>Synthèse!C74</f>
        <v>Dans le site web, des feuilles de styles sont-elles utilisées pour contrôler la présentation de l’information ?</v>
      </c>
      <c r="D60" s="33" t="s">
        <v>35</v>
      </c>
      <c r="E60" s="32" t="s">
        <v>379</v>
      </c>
      <c r="F60" s="32"/>
    </row>
    <row r="61" spans="1:6" ht="45">
      <c r="A61" s="147"/>
      <c r="B61" s="33" t="str">
        <f>Synthèse!B75</f>
        <v>10.2</v>
      </c>
      <c r="C61" s="32" t="str">
        <f>Synthèse!C75</f>
        <v>Dans chaque page web, le contenu visible porteur d’information reste-t-il présent lorsque les feuilles de styles sont désactivées ?</v>
      </c>
      <c r="D61" s="33" t="s">
        <v>34</v>
      </c>
      <c r="E61" s="32"/>
      <c r="F61" s="32"/>
    </row>
    <row r="62" spans="1:6" ht="45">
      <c r="A62" s="147"/>
      <c r="B62" s="33" t="str">
        <f>Synthèse!B76</f>
        <v>10.3</v>
      </c>
      <c r="C62" s="32" t="str">
        <f>Synthèse!C76</f>
        <v>Dans chaque page web, l’information reste-t-elle compréhensible lorsque les feuilles de styles sont désactivées ?</v>
      </c>
      <c r="D62" s="33" t="s">
        <v>34</v>
      </c>
      <c r="E62" s="32"/>
      <c r="F62" s="32"/>
    </row>
    <row r="63" spans="1:6" ht="45">
      <c r="A63" s="147"/>
      <c r="B63" s="33" t="str">
        <f>Synthèse!B77</f>
        <v>10.4</v>
      </c>
      <c r="C63" s="32" t="str">
        <f>Synthèse!C77</f>
        <v>Dans chaque page web, le texte reste-t-il lisible lorsque la taille des caractères est augmentée jusqu’à 200%, au moins (hors cas particuliers) ?</v>
      </c>
      <c r="D63" s="33" t="s">
        <v>34</v>
      </c>
      <c r="E63" s="32"/>
      <c r="F63" s="32"/>
    </row>
    <row r="64" spans="1:6" ht="45">
      <c r="A64" s="147"/>
      <c r="B64" s="33" t="str">
        <f>Synthèse!B78</f>
        <v>10.5</v>
      </c>
      <c r="C64" s="32" t="str">
        <f>Synthèse!C78</f>
        <v>Dans chaque page web, les déclarations CSS de couleurs de fond d’élément et de police sont-elles correctement utilisées ?</v>
      </c>
      <c r="D64" s="33" t="s">
        <v>34</v>
      </c>
      <c r="E64" s="32"/>
      <c r="F64" s="32"/>
    </row>
    <row r="65" spans="1:6" ht="45">
      <c r="A65" s="147"/>
      <c r="B65" s="33" t="str">
        <f>Synthèse!B79</f>
        <v>10.6</v>
      </c>
      <c r="C65" s="32" t="str">
        <f>Synthèse!C79</f>
        <v>Dans chaque page web, chaque lien dont la nature n’est pas évidente est-il visible par rapport au texte environnant ?</v>
      </c>
      <c r="D65" s="33" t="s">
        <v>36</v>
      </c>
      <c r="E65" s="32"/>
      <c r="F65" s="32"/>
    </row>
    <row r="66" spans="1:6" ht="45">
      <c r="A66" s="147"/>
      <c r="B66" s="33" t="str">
        <f>Synthèse!B80</f>
        <v>10.7</v>
      </c>
      <c r="C66" s="32" t="str">
        <f>Synthèse!C80</f>
        <v>Dans chaque page web, pour chaque élément recevant le focus, la prise de focus est-elle visible ?</v>
      </c>
      <c r="D66" s="33" t="s">
        <v>36</v>
      </c>
      <c r="E66" s="91" t="s">
        <v>336</v>
      </c>
      <c r="F66" s="32"/>
    </row>
    <row r="67" spans="1:6" ht="45">
      <c r="A67" s="147"/>
      <c r="B67" s="33" t="str">
        <f>Synthèse!B81</f>
        <v>10.8</v>
      </c>
      <c r="C67" s="32" t="str">
        <f>Synthèse!C81</f>
        <v>Pour chaque page web, les contenus cachés ont-ils vocation à être ignorés par les technologies d’assistance ?</v>
      </c>
      <c r="D67" s="33" t="s">
        <v>36</v>
      </c>
      <c r="E67" s="91" t="s">
        <v>348</v>
      </c>
      <c r="F67" s="32"/>
    </row>
    <row r="68" spans="1:6" ht="45">
      <c r="A68" s="147"/>
      <c r="B68" s="33" t="str">
        <f>Synthèse!B82</f>
        <v>10.9</v>
      </c>
      <c r="C68" s="32" t="str">
        <f>Synthèse!C82</f>
        <v>Dans chaque page web, l’information ne doit pas être donnée uniquement par la forme, taille ou position. Cette règle est-elle respectée ?</v>
      </c>
      <c r="D68" s="33" t="s">
        <v>34</v>
      </c>
      <c r="E68" s="32"/>
      <c r="F68" s="32"/>
    </row>
    <row r="69" spans="1:6" ht="60">
      <c r="A69" s="147"/>
      <c r="B69" s="33" t="str">
        <f>Synthèse!B83</f>
        <v>10.10</v>
      </c>
      <c r="C69" s="32" t="str">
        <f>Synthèse!C83</f>
        <v>Dans chaque page web, l’information ne doit pas être donnée par la forme, taille ou position uniquement. Cette règle est-elle implémentée de façon pertinente ?</v>
      </c>
      <c r="D69" s="33" t="s">
        <v>34</v>
      </c>
      <c r="E69" s="32"/>
      <c r="F69" s="32"/>
    </row>
    <row r="70" spans="1:6" ht="105">
      <c r="A70" s="147"/>
      <c r="B70" s="33" t="str">
        <f>Synthèse!B84</f>
        <v>10.11</v>
      </c>
      <c r="C70" s="32"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33" t="s">
        <v>35</v>
      </c>
      <c r="E70" s="62" t="s">
        <v>380</v>
      </c>
      <c r="F70" s="32"/>
    </row>
    <row r="71" spans="1:6" ht="60">
      <c r="A71" s="147"/>
      <c r="B71" s="33" t="str">
        <f>Synthèse!B85</f>
        <v>10.12</v>
      </c>
      <c r="C71" s="32" t="str">
        <f>Synthèse!C85</f>
        <v>Dans chaque page web, les propriétés d’espacement du texte peuvent-elles être redéfinies par l’utilisateur sans perte de contenu ou de fonctionnalité (hors cas particuliers) ?</v>
      </c>
      <c r="D71" s="33" t="s">
        <v>34</v>
      </c>
      <c r="E71" s="32"/>
      <c r="F71" s="32"/>
    </row>
    <row r="72" spans="1:6" ht="75">
      <c r="A72" s="147"/>
      <c r="B72" s="33" t="str">
        <f>Synthèse!B86</f>
        <v>10.13</v>
      </c>
      <c r="C72" s="32" t="str">
        <f>Synthèse!C86</f>
        <v>Dans chaque page web, les contenus additionnels apparaissant à la prise de focus ou au survol d’un composant d’interface sont-ils contrôlables par l’utilisateur (hors cas particuliers) ?</v>
      </c>
      <c r="D72" s="33" t="s">
        <v>36</v>
      </c>
      <c r="E72" s="32"/>
      <c r="F72" s="32"/>
    </row>
    <row r="73" spans="1:6" ht="60">
      <c r="A73" s="147"/>
      <c r="B73" s="33" t="str">
        <f>Synthèse!B87</f>
        <v>10.14</v>
      </c>
      <c r="C73" s="32" t="str">
        <f>Synthèse!C87</f>
        <v>Dans chaque page web, les contenus additionnels apparaissant via les styles CSS uniquement peuvent-ils être rendus visibles au clavier et par tout dispositif de pointage ?</v>
      </c>
      <c r="D73" s="33" t="s">
        <v>36</v>
      </c>
      <c r="E73" s="32"/>
      <c r="F73" s="32"/>
    </row>
    <row r="74" spans="1:6" ht="15">
      <c r="A74" s="147" t="str">
        <f>Synthèse!A89</f>
        <v>Formulaires</v>
      </c>
      <c r="B74" s="2" t="str">
        <f>Synthèse!B89</f>
        <v>11.1</v>
      </c>
      <c r="C74" s="3" t="str">
        <f>Synthèse!C89</f>
        <v>Chaque champ de formulaire a-t-il une étiquette ?</v>
      </c>
      <c r="D74" s="2" t="s">
        <v>36</v>
      </c>
      <c r="E74" s="3"/>
      <c r="F74" s="3"/>
    </row>
    <row r="75" spans="1:6" ht="45">
      <c r="A75" s="147"/>
      <c r="B75" s="2" t="str">
        <f>Synthèse!B90</f>
        <v>11.2</v>
      </c>
      <c r="C75" s="3" t="str">
        <f>Synthèse!C90</f>
        <v>Chaque étiquette associée à un champ de formulaire est-elle pertinente (hors cas particuliers) ?</v>
      </c>
      <c r="D75" s="2" t="s">
        <v>36</v>
      </c>
      <c r="E75" s="3"/>
      <c r="F75" s="3"/>
    </row>
    <row r="76" spans="1:6" ht="75">
      <c r="A76" s="147"/>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36</v>
      </c>
      <c r="E76" s="3"/>
      <c r="F76" s="3"/>
    </row>
    <row r="77" spans="1:6" ht="45">
      <c r="A77" s="147"/>
      <c r="B77" s="2" t="str">
        <f>Synthèse!B92</f>
        <v>11.4</v>
      </c>
      <c r="C77" s="3" t="str">
        <f>Synthèse!C92</f>
        <v>Dans chaque formulaire, chaque étiquette de champ et son champ associé sont-ils accolés (hors cas particuliers) ?</v>
      </c>
      <c r="D77" s="2" t="s">
        <v>36</v>
      </c>
      <c r="E77" s="3"/>
      <c r="F77" s="3"/>
    </row>
    <row r="78" spans="1:6" ht="30">
      <c r="A78" s="147"/>
      <c r="B78" s="2" t="str">
        <f>Synthèse!B93</f>
        <v>11.5</v>
      </c>
      <c r="C78" s="3" t="str">
        <f>Synthèse!C93</f>
        <v>Dans chaque formulaire, les champs de même nature sont-ils regroupés, si nécessaire ?</v>
      </c>
      <c r="D78" s="2" t="s">
        <v>36</v>
      </c>
      <c r="E78" s="3"/>
      <c r="F78" s="3"/>
    </row>
    <row r="79" spans="1:6" ht="30">
      <c r="A79" s="147"/>
      <c r="B79" s="2" t="str">
        <f>Synthèse!B94</f>
        <v>11.6</v>
      </c>
      <c r="C79" s="3" t="str">
        <f>Synthèse!C94</f>
        <v>Dans chaque formulaire, chaque regroupement de champs de formulaire a-t-il une légende ?</v>
      </c>
      <c r="D79" s="2" t="s">
        <v>36</v>
      </c>
      <c r="E79" s="3"/>
      <c r="F79" s="3"/>
    </row>
    <row r="80" spans="1:6" ht="45">
      <c r="A80" s="147"/>
      <c r="B80" s="2" t="str">
        <f>Synthèse!B95</f>
        <v>11.7</v>
      </c>
      <c r="C80" s="3" t="str">
        <f>Synthèse!C95</f>
        <v>Dans chaque formulaire, chaque légende associée à un regroupement de champs de même nature est-elle pertinente ?</v>
      </c>
      <c r="D80" s="2" t="s">
        <v>36</v>
      </c>
      <c r="E80" s="3"/>
      <c r="F80" s="3"/>
    </row>
    <row r="81" spans="1:6" ht="45">
      <c r="A81" s="147"/>
      <c r="B81" s="2" t="str">
        <f>Synthèse!B96</f>
        <v>11.8</v>
      </c>
      <c r="C81" s="3" t="str">
        <f>Synthèse!C96</f>
        <v>Dans chaque formulaire, les items de même nature d’une liste de choix sont-ils regroupées de manière pertinente ?</v>
      </c>
      <c r="D81" s="2" t="s">
        <v>36</v>
      </c>
      <c r="E81" s="3"/>
      <c r="F81" s="3"/>
    </row>
    <row r="82" spans="1:6" ht="30">
      <c r="A82" s="147"/>
      <c r="B82" s="2" t="str">
        <f>Synthèse!B97</f>
        <v>11.9</v>
      </c>
      <c r="C82" s="3" t="str">
        <f>Synthèse!C97</f>
        <v>Dans chaque formulaire, l’intitulé de chaque bouton est-il pertinent (hors cas particuliers) ?</v>
      </c>
      <c r="D82" s="2" t="s">
        <v>36</v>
      </c>
      <c r="E82" s="3"/>
      <c r="F82" s="3"/>
    </row>
    <row r="83" spans="1:6" ht="45">
      <c r="A83" s="147"/>
      <c r="B83" s="2" t="str">
        <f>Synthèse!B98</f>
        <v>11.10</v>
      </c>
      <c r="C83" s="3" t="str">
        <f>Synthèse!C98</f>
        <v>Dans chaque formulaire, le contrôle de saisie est-il utilisé de manière pertinente (hors cas particuliers) ?</v>
      </c>
      <c r="D83" s="2" t="s">
        <v>36</v>
      </c>
      <c r="E83" s="3"/>
      <c r="F83" s="3"/>
    </row>
    <row r="84" spans="1:6" ht="45">
      <c r="A84" s="147"/>
      <c r="B84" s="2" t="str">
        <f>Synthèse!B99</f>
        <v>11.11</v>
      </c>
      <c r="C84" s="3" t="str">
        <f>Synthèse!C99</f>
        <v>Dans chaque formulaire, le contrôle de saisie est-il accompagné, si nécessaire, de suggestions facilitant la correction des erreurs de saisie ?</v>
      </c>
      <c r="D84" s="2" t="s">
        <v>36</v>
      </c>
      <c r="E84" s="3"/>
      <c r="F84" s="3"/>
    </row>
    <row r="85" spans="1:6" ht="90">
      <c r="A85" s="147"/>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2" t="s">
        <v>36</v>
      </c>
      <c r="E85" s="3"/>
      <c r="F85" s="3"/>
    </row>
    <row r="86" spans="1:6" ht="45">
      <c r="A86" s="147"/>
      <c r="B86" s="2" t="str">
        <f>Synthèse!B101</f>
        <v>11.13</v>
      </c>
      <c r="C86" s="3" t="str">
        <f>Synthèse!C101</f>
        <v>La finalité d’un champ de saisie peut-elle être déduite pour faciliter le remplissage automatique des champs avec les données de l’utilisateur ?</v>
      </c>
      <c r="D86" s="2" t="s">
        <v>36</v>
      </c>
      <c r="E86" s="3"/>
      <c r="F86" s="3"/>
    </row>
    <row r="87" spans="1:6" ht="45">
      <c r="A87" s="147" t="str">
        <f>Synthèse!A103</f>
        <v>Navigation</v>
      </c>
      <c r="B87" s="33" t="str">
        <f>Synthèse!B103</f>
        <v>12.1</v>
      </c>
      <c r="C87" s="32" t="str">
        <f>Synthèse!C103</f>
        <v>Chaque ensemble de pages dispose-t-il de deux systèmes de navigation différents, au moins (hors cas particuliers) ?</v>
      </c>
      <c r="D87" s="33" t="s">
        <v>34</v>
      </c>
      <c r="E87" s="32"/>
      <c r="F87" s="32"/>
    </row>
    <row r="88" spans="1:6" ht="45">
      <c r="A88" s="147"/>
      <c r="B88" s="33" t="str">
        <f>Synthèse!B104</f>
        <v>12.2</v>
      </c>
      <c r="C88" s="32" t="str">
        <f>Synthèse!C104</f>
        <v>Dans chaque ensemble de pages, le menu et les barres de navigation sont-ils toujours à la même place (hors cas particuliers) ?</v>
      </c>
      <c r="D88" s="33" t="s">
        <v>34</v>
      </c>
      <c r="E88" s="32"/>
      <c r="F88" s="32"/>
    </row>
    <row r="89" spans="1:6" ht="15">
      <c r="A89" s="147"/>
      <c r="B89" s="33" t="str">
        <f>Synthèse!B105</f>
        <v>12.3</v>
      </c>
      <c r="C89" s="32" t="str">
        <f>Synthèse!C105</f>
        <v>La page « plan du site » est-elle pertinente ?</v>
      </c>
      <c r="D89" s="33" t="s">
        <v>36</v>
      </c>
      <c r="E89" s="32"/>
      <c r="F89" s="32"/>
    </row>
    <row r="90" spans="1:6" ht="45">
      <c r="A90" s="147"/>
      <c r="B90" s="33" t="str">
        <f>Synthèse!B106</f>
        <v>12.4</v>
      </c>
      <c r="C90" s="32" t="str">
        <f>Synthèse!C106</f>
        <v>Dans chaque ensemble de pages, la page « plan du site » est-elle accessible à partir d’une fonctionnalité identique ?</v>
      </c>
      <c r="D90" s="33" t="s">
        <v>34</v>
      </c>
      <c r="E90" s="32"/>
      <c r="F90" s="32"/>
    </row>
    <row r="91" spans="1:6" ht="45">
      <c r="A91" s="147"/>
      <c r="B91" s="33" t="str">
        <f>Synthèse!B107</f>
        <v>12.5</v>
      </c>
      <c r="C91" s="32" t="str">
        <f>Synthèse!C107</f>
        <v>Dans chaque ensemble de pages, le moteur de recherche est-il atteignable de manière identique ?</v>
      </c>
      <c r="D91" s="33" t="s">
        <v>34</v>
      </c>
      <c r="E91" s="32"/>
      <c r="F91" s="32"/>
    </row>
    <row r="92" spans="1:6" ht="90">
      <c r="A92" s="147"/>
      <c r="B92" s="33" t="str">
        <f>Synthèse!B108</f>
        <v>12.6</v>
      </c>
      <c r="C92" s="32" t="str">
        <f>Synthèse!C108</f>
        <v>Les zones de regroupement de contenus présentes dans plusieurs pages web (zones d’en-tête, de navigation principale, de contenu principal, de pied de page et de moteur de recherche) peuvent-elles être atteintes ou évitées ?</v>
      </c>
      <c r="D92" s="33" t="s">
        <v>36</v>
      </c>
      <c r="E92" s="91" t="s">
        <v>336</v>
      </c>
      <c r="F92" s="32"/>
    </row>
    <row r="93" spans="1:6" ht="45">
      <c r="A93" s="147"/>
      <c r="B93" s="33" t="str">
        <f>Synthèse!B109</f>
        <v>12.7</v>
      </c>
      <c r="C93" s="32" t="str">
        <f>Synthèse!C109</f>
        <v>Dans chaque page web, un lien d’évitement ou d’accès rapide à la zone de contenu principal est-il présent (hors cas particuliers) ?</v>
      </c>
      <c r="D93" s="33" t="s">
        <v>36</v>
      </c>
      <c r="E93" s="91" t="s">
        <v>336</v>
      </c>
      <c r="F93" s="32"/>
    </row>
    <row r="94" spans="1:6" ht="30">
      <c r="A94" s="147"/>
      <c r="B94" s="33" t="str">
        <f>Synthèse!B110</f>
        <v>12.8</v>
      </c>
      <c r="C94" s="32" t="str">
        <f>Synthèse!C110</f>
        <v>Dans chaque page web, l’ordre de tabulation est-il cohérent ?</v>
      </c>
      <c r="D94" s="33" t="s">
        <v>34</v>
      </c>
      <c r="E94" s="32"/>
      <c r="F94" s="32"/>
    </row>
    <row r="95" spans="1:6" ht="45">
      <c r="A95" s="147"/>
      <c r="B95" s="33" t="str">
        <f>Synthèse!B111</f>
        <v>12.9</v>
      </c>
      <c r="C95" s="32" t="str">
        <f>Synthèse!C111</f>
        <v>Dans chaque page web, la navigation ne doit pas contenir de piège au clavier. Cette règle est-elle respectée ?</v>
      </c>
      <c r="D95" s="33" t="s">
        <v>34</v>
      </c>
      <c r="E95" s="32"/>
      <c r="F95" s="32"/>
    </row>
    <row r="96" spans="1:6" ht="60">
      <c r="A96" s="147"/>
      <c r="B96" s="33" t="str">
        <f>Synthèse!B112</f>
        <v>12.10</v>
      </c>
      <c r="C96" s="32" t="str">
        <f>Synthèse!C112</f>
        <v>Dans chaque page web, les raccourcis clavier n’utilisant qu’une seule touche (lettre minuscule ou majuscule, ponctuation, chiffre ou symbole) sont-ils contrôlables par l’utilisateur ?</v>
      </c>
      <c r="D96" s="33" t="s">
        <v>36</v>
      </c>
      <c r="E96" s="32"/>
      <c r="F96" s="32"/>
    </row>
    <row r="97" spans="1:6" ht="60">
      <c r="A97" s="147"/>
      <c r="B97" s="33" t="str">
        <f>Synthèse!B113</f>
        <v>12.11</v>
      </c>
      <c r="C97" s="32" t="str">
        <f>Synthèse!C113</f>
        <v>Dans chaque page web, les contenus additionnels apparaissant au survol, à la prise de focus ou à l’activation d’un composant d’interface sont-ils si nécessaire atteignables au clavier ?</v>
      </c>
      <c r="D97" s="33" t="s">
        <v>34</v>
      </c>
      <c r="E97" s="32"/>
      <c r="F97" s="32"/>
    </row>
    <row r="98" spans="1:6" ht="45">
      <c r="A98" s="147" t="str">
        <f>Synthèse!A115</f>
        <v>Consultation</v>
      </c>
      <c r="B98" s="2" t="str">
        <f>Synthèse!B115</f>
        <v>13.1</v>
      </c>
      <c r="C98" s="3" t="str">
        <f>Synthèse!C115</f>
        <v>Pour chaque page web, l’utilisateur a-t-il le contrôle de chaque limite de temps modifiant le contenu (hors cas particuliers) ?</v>
      </c>
      <c r="D98" s="2" t="s">
        <v>36</v>
      </c>
      <c r="E98" s="3"/>
      <c r="F98" s="3"/>
    </row>
    <row r="99" spans="1:6" ht="60">
      <c r="A99" s="147"/>
      <c r="B99" s="2" t="str">
        <f>Synthèse!B116</f>
        <v>13.2</v>
      </c>
      <c r="C99" s="3" t="str">
        <f>Synthèse!C116</f>
        <v>Dans chaque page web, l’ouverture d’une nouvelle fenêtre ne doit pas être déclenchée sans action de l’utilisateur. Cette règle est-elle respectée ?</v>
      </c>
      <c r="D99" s="2" t="s">
        <v>34</v>
      </c>
      <c r="E99" s="3"/>
      <c r="F99" s="3"/>
    </row>
    <row r="100" spans="1:6" ht="150">
      <c r="A100" s="147"/>
      <c r="B100" s="2" t="str">
        <f>Synthèse!B117</f>
        <v>13.3</v>
      </c>
      <c r="C100" s="3" t="str">
        <f>Synthèse!C117</f>
        <v>Dans chaque page web, chaque document bureautique en téléchargement possède-t-il, si nécessaire, une version accessible (hors cas particuliers) ?</v>
      </c>
      <c r="D100" s="2" t="s">
        <v>35</v>
      </c>
      <c r="E100" s="3" t="s">
        <v>362</v>
      </c>
      <c r="F100" s="3"/>
    </row>
    <row r="101" spans="1:6" ht="45">
      <c r="A101" s="147"/>
      <c r="B101" s="2" t="str">
        <f>Synthèse!B118</f>
        <v>13.4</v>
      </c>
      <c r="C101" s="3" t="str">
        <f>Synthèse!C118</f>
        <v>Pour chaque document bureautique ayant une version accessible, cette version offre-t-elle la même information ?</v>
      </c>
      <c r="D101" s="2" t="s">
        <v>36</v>
      </c>
      <c r="E101" s="3"/>
      <c r="F101" s="3"/>
    </row>
    <row r="102" spans="1:6" ht="45">
      <c r="A102" s="147"/>
      <c r="B102" s="2" t="str">
        <f>Synthèse!B119</f>
        <v>13.5</v>
      </c>
      <c r="C102" s="3" t="str">
        <f>Synthèse!C119</f>
        <v>Dans chaque page web, chaque contenu cryptique (art ASCII, émoticône, syntaxe cryptique) a-t-il une alternative ?</v>
      </c>
      <c r="D102" s="2" t="s">
        <v>36</v>
      </c>
      <c r="E102" s="3"/>
      <c r="F102" s="3"/>
    </row>
    <row r="103" spans="1:6" ht="60">
      <c r="A103" s="147"/>
      <c r="B103" s="2" t="str">
        <f>Synthèse!B120</f>
        <v>13.6</v>
      </c>
      <c r="C103" s="3" t="str">
        <f>Synthèse!C120</f>
        <v>Dans chaque page web, pour chaque contenu cryptique (art ASCII, émoticône, syntaxe cryptique) ayant une alternative, cette alternative est-elle pertinente ?</v>
      </c>
      <c r="D103" s="2" t="s">
        <v>36</v>
      </c>
      <c r="E103" s="3"/>
      <c r="F103" s="3"/>
    </row>
    <row r="104" spans="1:6" ht="45">
      <c r="A104" s="147"/>
      <c r="B104" s="2" t="str">
        <f>Synthèse!B121</f>
        <v>13.7</v>
      </c>
      <c r="C104" s="3" t="str">
        <f>Synthèse!C121</f>
        <v>Dans chaque page web, les changements brusques de luminosité ou les effets de flash sont-ils correctement utilisés ?</v>
      </c>
      <c r="D104" s="2" t="s">
        <v>36</v>
      </c>
      <c r="E104" s="3"/>
      <c r="F104" s="3"/>
    </row>
    <row r="105" spans="1:6" ht="45">
      <c r="A105" s="147"/>
      <c r="B105" s="2" t="str">
        <f>Synthèse!B122</f>
        <v>13.8</v>
      </c>
      <c r="C105" s="3" t="str">
        <f>Synthèse!C122</f>
        <v>Dans chaque page web, chaque contenu en mouvement ou clignotant est-il contrôlable par l’utilisateur ?</v>
      </c>
      <c r="D105" s="2" t="s">
        <v>36</v>
      </c>
      <c r="E105" s="3"/>
      <c r="F105" s="3"/>
    </row>
    <row r="106" spans="1:6" ht="60">
      <c r="A106" s="147"/>
      <c r="B106" s="2" t="str">
        <f>Synthèse!B123</f>
        <v>13.9</v>
      </c>
      <c r="C106" s="3" t="str">
        <f>Synthèse!C123</f>
        <v>Dans chaque page web, le contenu proposé est-il consultable quelle que soit l’orientation de l’écran (portait ou paysage) (hors cas particuliers) ?</v>
      </c>
      <c r="D106" s="2" t="s">
        <v>34</v>
      </c>
      <c r="E106" s="3"/>
      <c r="F106" s="3"/>
    </row>
    <row r="107" spans="1:6" ht="75">
      <c r="A107" s="147"/>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36</v>
      </c>
      <c r="E107" s="3"/>
      <c r="F107" s="3"/>
    </row>
    <row r="108" spans="1:6" ht="75">
      <c r="A108" s="147"/>
      <c r="B108" s="2" t="str">
        <f>Synthèse!B125</f>
        <v>13.11</v>
      </c>
      <c r="C108" s="3" t="str">
        <f>Synthèse!C125</f>
        <v>Dans chaque page web, les actions déclenchées au moyen d’un dispositif de pointage sur un point unique de l’écran peuvent-elles faire l’objet d’une annulation (hors cas particuliers) ?</v>
      </c>
      <c r="D108" s="2" t="s">
        <v>34</v>
      </c>
      <c r="E108" s="3"/>
      <c r="F108" s="3"/>
    </row>
    <row r="109" spans="1:6" ht="60">
      <c r="A109" s="147"/>
      <c r="B109" s="2" t="str">
        <f>Synthèse!B126</f>
        <v>13.12</v>
      </c>
      <c r="C109" s="3" t="str">
        <f>Synthèse!C126</f>
        <v>Dans chaque page web, les fonctionnalités qui impliquent un mouvement de l’appareil ou vers l’appareil peuvent-elles être satisfaites de manière alternative (hors cas particuliers) ?</v>
      </c>
      <c r="D109" s="2" t="s">
        <v>36</v>
      </c>
      <c r="E109" s="3"/>
      <c r="F109" s="3"/>
    </row>
  </sheetData>
  <autoFilter ref="D3:D109" xr:uid="{9E0B7DF9-8A8C-7045-8F40-465030D9E3F0}"/>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4:D109">
    <cfRule type="cellIs" dxfId="39" priority="1" stopIfTrue="1" operator="equal">
      <formula>"NCT"</formula>
    </cfRule>
    <cfRule type="cellIs" dxfId="38" priority="2" stopIfTrue="1" operator="equal">
      <formula>"C"</formula>
    </cfRule>
    <cfRule type="cellIs" dxfId="37" priority="3" stopIfTrue="1" operator="equal">
      <formula>"NC"</formula>
    </cfRule>
    <cfRule type="cellIs" dxfId="36" priority="4" stopIfTrue="1" operator="equal">
      <formula>"NA"</formula>
    </cfRule>
    <cfRule type="cellIs" dxfId="35" priority="5" stopIfTrue="1" operator="equal">
      <formula>"NT"</formula>
    </cfRule>
  </conditionalFormatting>
  <dataValidations count="1">
    <dataValidation type="list" showErrorMessage="1" sqref="D4:D109" xr:uid="{BE40141B-9FA5-B549-800F-BB8FAC3F0313}">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H109"/>
  <sheetViews>
    <sheetView tabSelected="1" zoomScaleNormal="100" workbookViewId="0">
      <pane xSplit="4" ySplit="3" topLeftCell="E4" activePane="bottomRight" state="frozen"/>
      <selection activeCell="E54" sqref="E54"/>
      <selection pane="topRight" activeCell="E54" sqref="E54"/>
      <selection pane="bottomLeft" activeCell="E54" sqref="E54"/>
      <selection pane="bottomRight" activeCell="E54" sqref="E54"/>
    </sheetView>
  </sheetViews>
  <sheetFormatPr baseColWidth="10" defaultColWidth="0" defaultRowHeight="14" zeroHeight="1"/>
  <cols>
    <col min="1" max="1" width="3.85546875" style="1" customWidth="1"/>
    <col min="2" max="2" width="5.42578125" style="10" customWidth="1"/>
    <col min="3" max="3" width="35.85546875" style="8" customWidth="1"/>
    <col min="4" max="4" width="6.42578125" style="10" customWidth="1"/>
    <col min="5" max="5" width="80.85546875" style="8" customWidth="1"/>
    <col min="6" max="6" width="33.85546875" style="8" customWidth="1"/>
    <col min="7" max="1015" width="14.140625" style="8" hidden="1" customWidth="1"/>
    <col min="1016" max="1021" width="14.140625" style="1" hidden="1" customWidth="1"/>
    <col min="1022" max="1022" width="14.140625" style="1" hidden="1"/>
    <col min="1023" max="16384" width="10.85546875" style="1" hidden="1"/>
  </cols>
  <sheetData>
    <row r="1" spans="1:1015">
      <c r="A1" s="16" t="str">
        <f>Périmètre!B19</f>
        <v>Eau et biodiversité</v>
      </c>
      <c r="B1" s="16"/>
      <c r="C1" s="17"/>
      <c r="D1" s="23"/>
      <c r="E1" s="16"/>
      <c r="F1" s="1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row>
    <row r="2" spans="1:1015">
      <c r="A2" s="18" t="str">
        <f>Périmètre!C19</f>
        <v>https://www.eau-seine-normandie.fr/Eau-et-biodiversite</v>
      </c>
      <c r="B2" s="18"/>
      <c r="C2" s="19"/>
      <c r="D2" s="24"/>
      <c r="E2" s="18"/>
      <c r="F2" s="18"/>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row>
    <row r="3" spans="1:1015" ht="15">
      <c r="A3" s="20"/>
      <c r="B3" s="21" t="s">
        <v>244</v>
      </c>
      <c r="C3" s="21" t="s">
        <v>246</v>
      </c>
      <c r="D3" s="21" t="s">
        <v>247</v>
      </c>
      <c r="E3" s="21" t="s">
        <v>245</v>
      </c>
      <c r="F3" s="21" t="s">
        <v>4</v>
      </c>
    </row>
    <row r="4" spans="1:1015" ht="30">
      <c r="A4" s="148" t="str">
        <f>Synthèse!A9</f>
        <v>Images</v>
      </c>
      <c r="B4" s="2" t="str">
        <f>Synthèse!B9</f>
        <v>1.1</v>
      </c>
      <c r="C4" s="3" t="str">
        <f>Synthèse!C9</f>
        <v>Chaque image porteuse d’information a-t-elle une alternative textuelle ?</v>
      </c>
      <c r="D4" s="2" t="s">
        <v>34</v>
      </c>
      <c r="E4" s="3"/>
      <c r="F4" s="3"/>
    </row>
    <row r="5" spans="1:1015" ht="60">
      <c r="A5" s="134"/>
      <c r="B5" s="2" t="str">
        <f>Synthèse!B10</f>
        <v>1.2</v>
      </c>
      <c r="C5" s="3" t="str">
        <f>Synthèse!C10</f>
        <v>Chaque image de décoration est-elle correctement ignorée par les technologies d’assistance ?</v>
      </c>
      <c r="D5" s="2" t="s">
        <v>35</v>
      </c>
      <c r="E5" s="3" t="s">
        <v>348</v>
      </c>
      <c r="F5" s="3" t="s">
        <v>534</v>
      </c>
    </row>
    <row r="6" spans="1:1015" ht="45">
      <c r="A6" s="134"/>
      <c r="B6" s="2" t="str">
        <f>Synthèse!B11</f>
        <v>1.3</v>
      </c>
      <c r="C6" s="3" t="str">
        <f>Synthèse!C11</f>
        <v>Pour chaque image porteuse d'information ayant une alternative textuelle, cette alternative est-elle pertinente (hors cas particuliers) ?</v>
      </c>
      <c r="D6" s="2" t="s">
        <v>34</v>
      </c>
      <c r="E6" s="3"/>
      <c r="F6" s="3"/>
    </row>
    <row r="7" spans="1:1015" ht="60">
      <c r="A7" s="134"/>
      <c r="B7" s="2" t="str">
        <f>Synthèse!B12</f>
        <v>1.4</v>
      </c>
      <c r="C7" s="3" t="str">
        <f>Synthèse!C12</f>
        <v>Pour chaque image utilisée comme CAPTCHA ou comme image-test, ayant une alternative textuelle, cette alternative permet-elle d’identifier la nature et la fonction de l’image ?</v>
      </c>
      <c r="D7" s="2" t="s">
        <v>36</v>
      </c>
      <c r="E7" s="3"/>
      <c r="F7" s="3"/>
    </row>
    <row r="8" spans="1:1015" ht="45">
      <c r="A8" s="134"/>
      <c r="B8" s="2" t="str">
        <f>Synthèse!B13</f>
        <v>1.5</v>
      </c>
      <c r="C8" s="3" t="str">
        <f>Synthèse!C13</f>
        <v>Pour chaque image utilisée comme CAPTCHA, une solution d’accès alternatif au contenu ou à la fonction du CAPTCHA est-elle présente ?</v>
      </c>
      <c r="D8" s="2" t="s">
        <v>36</v>
      </c>
      <c r="E8" s="22"/>
      <c r="F8" s="3"/>
    </row>
    <row r="9" spans="1:1015" ht="30">
      <c r="A9" s="134"/>
      <c r="B9" s="2" t="str">
        <f>Synthèse!B14</f>
        <v>1.6</v>
      </c>
      <c r="C9" s="3" t="str">
        <f>Synthèse!C14</f>
        <v>Chaque image porteuse d’information a-t-elle, si nécessaire, une description détaillée ?</v>
      </c>
      <c r="D9" s="2" t="s">
        <v>36</v>
      </c>
      <c r="E9" s="3"/>
      <c r="F9" s="3"/>
    </row>
    <row r="10" spans="1:1015" ht="45">
      <c r="A10" s="134"/>
      <c r="B10" s="2" t="str">
        <f>Synthèse!B15</f>
        <v>1.7</v>
      </c>
      <c r="C10" s="3" t="str">
        <f>Synthèse!C15</f>
        <v>Pour chaque image porteuse d’information ayant une description détaillée, cette description est-elle pertinente ?</v>
      </c>
      <c r="D10" s="2" t="s">
        <v>36</v>
      </c>
      <c r="E10" s="3"/>
      <c r="F10" s="3"/>
    </row>
    <row r="11" spans="1:1015" ht="75">
      <c r="A11" s="134"/>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36</v>
      </c>
      <c r="E11" s="3"/>
      <c r="F11" s="3"/>
    </row>
    <row r="12" spans="1:1015" ht="30">
      <c r="A12" s="149"/>
      <c r="B12" s="2" t="str">
        <f>Synthèse!B17</f>
        <v>1.9</v>
      </c>
      <c r="C12" s="3" t="str">
        <f>Synthèse!C17</f>
        <v>Chaque légende d’image est-elle, si nécessaire, correctement reliée à l’image correspondante ?</v>
      </c>
      <c r="D12" s="2" t="s">
        <v>36</v>
      </c>
      <c r="E12" s="3"/>
      <c r="F12" s="3"/>
    </row>
    <row r="13" spans="1:1015" ht="52" customHeight="1">
      <c r="A13" s="147" t="str">
        <f>Synthèse!A19</f>
        <v>Cadres</v>
      </c>
      <c r="B13" s="33" t="str">
        <f>Synthèse!B19</f>
        <v>2.1</v>
      </c>
      <c r="C13" s="32" t="str">
        <f>Synthèse!C19</f>
        <v>Chaque cadre a-t-il un titre de cadre ?</v>
      </c>
      <c r="D13" s="33" t="s">
        <v>34</v>
      </c>
      <c r="E13" s="32" t="s">
        <v>517</v>
      </c>
      <c r="F13" s="32"/>
    </row>
    <row r="14" spans="1:1015" ht="147" customHeight="1">
      <c r="A14" s="147"/>
      <c r="B14" s="33" t="str">
        <f>Synthèse!B20</f>
        <v>2.2</v>
      </c>
      <c r="C14" s="32" t="str">
        <f>Synthèse!C20</f>
        <v>Pour chaque cadre ayant un titre de cadre, ce titre de cadre est-il pertinent ?</v>
      </c>
      <c r="D14" s="33" t="s">
        <v>35</v>
      </c>
      <c r="E14" s="107" t="s">
        <v>381</v>
      </c>
      <c r="F14" s="62" t="s">
        <v>518</v>
      </c>
    </row>
    <row r="15" spans="1:1015" ht="45" customHeight="1">
      <c r="A15" s="147" t="str">
        <f>Synthèse!A22</f>
        <v>Couleurs</v>
      </c>
      <c r="B15" s="2" t="str">
        <f>Synthèse!B22</f>
        <v>3.1</v>
      </c>
      <c r="C15" s="3" t="str">
        <f>Synthèse!C22</f>
        <v>Dans chaque page web, l’information ne doit pas être donnée uniquement par la couleur. Cette règle est-elle respectée ?</v>
      </c>
      <c r="D15" s="2" t="s">
        <v>34</v>
      </c>
      <c r="E15" s="3"/>
      <c r="F15" s="3"/>
    </row>
    <row r="16" spans="1:1015" ht="120">
      <c r="A16" s="147"/>
      <c r="B16" s="2" t="str">
        <f>Synthèse!B23</f>
        <v>3.2</v>
      </c>
      <c r="C16" s="3" t="str">
        <f>Synthèse!C23</f>
        <v>Dans chaque page web, le contraste entre la couleur du texte et la couleur de son arrière-plan est-il suffisamment élevé (hors cas particuliers) ?</v>
      </c>
      <c r="D16" s="2" t="s">
        <v>35</v>
      </c>
      <c r="E16" s="3" t="s">
        <v>446</v>
      </c>
      <c r="F16" s="3" t="s">
        <v>509</v>
      </c>
    </row>
    <row r="17" spans="1:6" ht="75">
      <c r="A17" s="147"/>
      <c r="B17" s="2" t="str">
        <f>Synthèse!B24</f>
        <v>3.3</v>
      </c>
      <c r="C17" s="3" t="str">
        <f>Synthèse!C24</f>
        <v>Dans chaque page web, les couleurs utilisées dans les composants d’interface ou les éléments graphiques porteurs d’informations sont-elles suffisamment contrastées (hors cas particuliers) ?</v>
      </c>
      <c r="D17" s="2" t="s">
        <v>34</v>
      </c>
      <c r="E17" s="90" t="s">
        <v>334</v>
      </c>
      <c r="F17" s="3"/>
    </row>
    <row r="18" spans="1:6" ht="150">
      <c r="A18" s="147" t="str">
        <f>Synthèse!A26</f>
        <v>Multimédia</v>
      </c>
      <c r="B18" s="33" t="str">
        <f>Synthèse!B26</f>
        <v>4.1</v>
      </c>
      <c r="C18" s="32" t="str">
        <f>Synthèse!C26</f>
        <v>Chaque média temporel pré-enregistré a-t-il, si nécessaire, une transcription textuelle ou une audiodescription (hors cas particuliers) ?</v>
      </c>
      <c r="D18" s="33" t="s">
        <v>35</v>
      </c>
      <c r="E18" s="32" t="s">
        <v>382</v>
      </c>
      <c r="F18" s="32"/>
    </row>
    <row r="19" spans="1:6" ht="60">
      <c r="A19" s="147"/>
      <c r="B19" s="33" t="str">
        <f>Synthèse!B27</f>
        <v>4.2</v>
      </c>
      <c r="C19" s="32" t="str">
        <f>Synthèse!C27</f>
        <v>Pour chaque média temporel pré-enregistré ayant une transcription textuelle ou une audiodescription synchronisée, celles-ci sont-elles pertinentes (hors cas particuliers) ?</v>
      </c>
      <c r="D19" s="33" t="s">
        <v>36</v>
      </c>
      <c r="E19" s="102" t="s">
        <v>383</v>
      </c>
      <c r="F19" s="32"/>
    </row>
    <row r="20" spans="1:6" ht="45">
      <c r="A20" s="147"/>
      <c r="B20" s="33" t="str">
        <f>Synthèse!B28</f>
        <v>4.3</v>
      </c>
      <c r="C20" s="32" t="str">
        <f>Synthèse!C28</f>
        <v>Chaque média temporel synchronisé pré-enregistré a-t-il, si nécessaire, des sous-titres synchronisés (hors cas particuliers) ?</v>
      </c>
      <c r="D20" s="33" t="s">
        <v>34</v>
      </c>
      <c r="E20" s="32"/>
      <c r="F20" s="32"/>
    </row>
    <row r="21" spans="1:6" ht="150">
      <c r="A21" s="147"/>
      <c r="B21" s="33" t="str">
        <f>Synthèse!B29</f>
        <v>4.4</v>
      </c>
      <c r="C21" s="32" t="str">
        <f>Synthèse!C29</f>
        <v>Pour chaque média temporel synchronisé pré-enregistré ayant des sous-titres synchronisés, ces sous-titres sont-ils pertinents ?</v>
      </c>
      <c r="D21" s="33" t="s">
        <v>35</v>
      </c>
      <c r="E21" s="32" t="s">
        <v>384</v>
      </c>
      <c r="F21" s="32"/>
    </row>
    <row r="22" spans="1:6" ht="60">
      <c r="A22" s="147"/>
      <c r="B22" s="33" t="str">
        <f>Synthèse!B30</f>
        <v>4.5</v>
      </c>
      <c r="C22" s="32" t="str">
        <f>Synthèse!C30</f>
        <v>Chaque média temporel pré-enregistré a-t-il, si nécessaire, une audiodescription synchronisée (hors cas particuliers) ?</v>
      </c>
      <c r="D22" s="33" t="s">
        <v>35</v>
      </c>
      <c r="E22" s="32" t="s">
        <v>385</v>
      </c>
      <c r="F22" s="32"/>
    </row>
    <row r="23" spans="1:6" ht="45">
      <c r="A23" s="147"/>
      <c r="B23" s="33" t="str">
        <f>Synthèse!B31</f>
        <v>4.6</v>
      </c>
      <c r="C23" s="32" t="str">
        <f>Synthèse!C31</f>
        <v>Pour chaque média temporel pré-enregistré ayant une audiodescription synchronisée, celle-ci est-elle pertinente ?</v>
      </c>
      <c r="D23" s="33" t="s">
        <v>36</v>
      </c>
      <c r="E23" s="32"/>
      <c r="F23" s="32"/>
    </row>
    <row r="24" spans="1:6" ht="30">
      <c r="A24" s="147"/>
      <c r="B24" s="33" t="str">
        <f>Synthèse!B32</f>
        <v>4.7</v>
      </c>
      <c r="C24" s="32" t="str">
        <f>Synthèse!C32</f>
        <v>Chaque média temporel est-il clairement identifiable (hors cas particuliers) ?</v>
      </c>
      <c r="D24" s="33" t="s">
        <v>35</v>
      </c>
      <c r="E24" s="32" t="s">
        <v>386</v>
      </c>
      <c r="F24" s="32"/>
    </row>
    <row r="25" spans="1:6" ht="30">
      <c r="A25" s="147"/>
      <c r="B25" s="33" t="str">
        <f>Synthèse!B33</f>
        <v>4.8</v>
      </c>
      <c r="C25" s="32" t="str">
        <f>Synthèse!C33</f>
        <v>Chaque média non temporel a-t-il, si nécessaire, une alternative (hors cas particuliers) ?</v>
      </c>
      <c r="D25" s="33" t="s">
        <v>36</v>
      </c>
      <c r="E25" s="32"/>
      <c r="F25" s="32"/>
    </row>
    <row r="26" spans="1:6" ht="30">
      <c r="A26" s="147"/>
      <c r="B26" s="33" t="str">
        <f>Synthèse!B34</f>
        <v>4.9</v>
      </c>
      <c r="C26" s="32" t="str">
        <f>Synthèse!C34</f>
        <v>Pour chaque média non temporel ayant une alternative, cette alternative est-elle pertinente ?</v>
      </c>
      <c r="D26" s="33" t="s">
        <v>36</v>
      </c>
      <c r="E26" s="32"/>
      <c r="F26" s="32"/>
    </row>
    <row r="27" spans="1:6" ht="30">
      <c r="A27" s="147"/>
      <c r="B27" s="33" t="str">
        <f>Synthèse!B35</f>
        <v>4.10</v>
      </c>
      <c r="C27" s="32" t="str">
        <f>Synthèse!C35</f>
        <v>Chaque son déclenché automatiquement est-il contrôlable par l’utilisateur ?</v>
      </c>
      <c r="D27" s="33" t="s">
        <v>36</v>
      </c>
      <c r="E27" s="32"/>
      <c r="F27" s="32"/>
    </row>
    <row r="28" spans="1:6" ht="45">
      <c r="A28" s="147"/>
      <c r="B28" s="33" t="str">
        <f>Synthèse!B36</f>
        <v>4.11</v>
      </c>
      <c r="C28" s="32" t="str">
        <f>Synthèse!C36</f>
        <v>La consultation de chaque média temporel est-elle, si nécessaire, contrôlable par le clavier et tout dispositif de pointage ?</v>
      </c>
      <c r="D28" s="33" t="s">
        <v>36</v>
      </c>
      <c r="E28" s="32"/>
      <c r="F28" s="32"/>
    </row>
    <row r="29" spans="1:6" ht="45">
      <c r="A29" s="147"/>
      <c r="B29" s="33" t="str">
        <f>Synthèse!B37</f>
        <v>4.12</v>
      </c>
      <c r="C29" s="32" t="str">
        <f>Synthèse!C37</f>
        <v>La consultation de chaque média non temporel est-elle contrôlable par le clavier et tout dispositif de pointage ?</v>
      </c>
      <c r="D29" s="33" t="s">
        <v>36</v>
      </c>
      <c r="E29" s="32"/>
      <c r="F29" s="32"/>
    </row>
    <row r="30" spans="1:6" ht="45">
      <c r="A30" s="147"/>
      <c r="B30" s="33" t="str">
        <f>Synthèse!B38</f>
        <v>4.13</v>
      </c>
      <c r="C30" s="32" t="str">
        <f>Synthèse!C38</f>
        <v>Chaque média temporel et non temporel est-il compatible avec les technologies d’assistance (hors cas particuliers) ?</v>
      </c>
      <c r="D30" s="33" t="s">
        <v>36</v>
      </c>
      <c r="E30" s="32"/>
      <c r="F30" s="32"/>
    </row>
    <row r="31" spans="1:6" ht="30">
      <c r="A31" s="147" t="str">
        <f>Synthèse!A40</f>
        <v>Tableaux</v>
      </c>
      <c r="B31" s="2" t="str">
        <f>Synthèse!B40</f>
        <v>5.1</v>
      </c>
      <c r="C31" s="3" t="str">
        <f>Synthèse!C40</f>
        <v>Chaque tableau de données complexe a-t-il un résumé ?</v>
      </c>
      <c r="D31" s="2" t="s">
        <v>36</v>
      </c>
      <c r="E31" s="3"/>
      <c r="F31" s="3"/>
    </row>
    <row r="32" spans="1:6" ht="30">
      <c r="A32" s="147"/>
      <c r="B32" s="2" t="str">
        <f>Synthèse!B41</f>
        <v>5.2</v>
      </c>
      <c r="C32" s="3" t="str">
        <f>Synthèse!C41</f>
        <v>Pour chaque tableau de données complexe ayant un résumé, celui-ci est-il pertinent ?</v>
      </c>
      <c r="D32" s="2" t="s">
        <v>36</v>
      </c>
      <c r="E32" s="3"/>
      <c r="F32" s="3"/>
    </row>
    <row r="33" spans="1:6" ht="45">
      <c r="A33" s="147"/>
      <c r="B33" s="2" t="str">
        <f>Synthèse!B42</f>
        <v>5.3</v>
      </c>
      <c r="C33" s="3" t="str">
        <f>Synthèse!C42</f>
        <v>Pour chaque tableau de mise en forme, le contenu linéarisé reste-t-il compréhensible (hors cas particuliers) ?</v>
      </c>
      <c r="D33" s="2" t="s">
        <v>36</v>
      </c>
      <c r="E33" s="3"/>
      <c r="F33" s="3"/>
    </row>
    <row r="34" spans="1:6" ht="45">
      <c r="A34" s="147"/>
      <c r="B34" s="2" t="str">
        <f>Synthèse!B43</f>
        <v>5.4</v>
      </c>
      <c r="C34" s="3" t="str">
        <f>Synthèse!C43</f>
        <v>Pour chaque tableau de données ayant un titre, le titre est-il correctement associé au tableau de données ?</v>
      </c>
      <c r="D34" s="2" t="s">
        <v>36</v>
      </c>
      <c r="E34" s="3"/>
      <c r="F34" s="3"/>
    </row>
    <row r="35" spans="1:6" ht="30">
      <c r="A35" s="147"/>
      <c r="B35" s="2" t="str">
        <f>Synthèse!B44</f>
        <v>5.5</v>
      </c>
      <c r="C35" s="3" t="str">
        <f>Synthèse!C44</f>
        <v>Pour chaque tableau de données ayant un titre, celui-ci est-il pertinent ?</v>
      </c>
      <c r="D35" s="2" t="s">
        <v>36</v>
      </c>
      <c r="E35" s="3"/>
      <c r="F35" s="3"/>
    </row>
    <row r="36" spans="1:6" ht="45">
      <c r="A36" s="147"/>
      <c r="B36" s="2" t="str">
        <f>Synthèse!B45</f>
        <v>5.6</v>
      </c>
      <c r="C36" s="3" t="str">
        <f>Synthèse!C45</f>
        <v>Pour chaque tableau de données, chaque en-tête de colonnes et chaque en-tête de lignes sont-ils correctement déclarés ?</v>
      </c>
      <c r="D36" s="2" t="s">
        <v>36</v>
      </c>
      <c r="E36" s="3"/>
      <c r="F36" s="3"/>
    </row>
    <row r="37" spans="1:6" ht="60">
      <c r="A37" s="147"/>
      <c r="B37" s="2" t="str">
        <f>Synthèse!B46</f>
        <v>5.7</v>
      </c>
      <c r="C37" s="3" t="str">
        <f>Synthèse!C46</f>
        <v>Pour chaque tableau de données, la technique appropriée permettant d’associer chaque cellule avec ses en-têtes est-elle utilisée (hors cas particuliers) ?</v>
      </c>
      <c r="D37" s="2" t="s">
        <v>36</v>
      </c>
      <c r="E37" s="3"/>
      <c r="F37" s="3"/>
    </row>
    <row r="38" spans="1:6" ht="45">
      <c r="A38" s="147"/>
      <c r="B38" s="2" t="str">
        <f>Synthèse!B47</f>
        <v>5.8</v>
      </c>
      <c r="C38" s="3" t="str">
        <f>Synthèse!C47</f>
        <v>Chaque tableau de mise en forme ne doit pas utiliser d’éléments propres aux tableaux de données. Cette règle est-elle respectée ?</v>
      </c>
      <c r="D38" s="2" t="s">
        <v>36</v>
      </c>
      <c r="E38" s="3"/>
      <c r="F38" s="3"/>
    </row>
    <row r="39" spans="1:6" ht="30">
      <c r="A39" s="147" t="str">
        <f>Synthèse!A49</f>
        <v>Liens</v>
      </c>
      <c r="B39" s="33" t="str">
        <f>Synthèse!B49</f>
        <v>6.1</v>
      </c>
      <c r="C39" s="32" t="str">
        <f>Synthèse!C49</f>
        <v>Chaque lien est-il explicite (hors cas particuliers) ?</v>
      </c>
      <c r="D39" s="33" t="s">
        <v>34</v>
      </c>
      <c r="E39" s="91" t="s">
        <v>447</v>
      </c>
      <c r="F39" s="32"/>
    </row>
    <row r="40" spans="1:6" ht="30">
      <c r="A40" s="147"/>
      <c r="B40" s="33" t="str">
        <f>Synthèse!B50</f>
        <v>6.2</v>
      </c>
      <c r="C40" s="32" t="str">
        <f>Synthèse!C50</f>
        <v>Dans chaque page web, chaque lien a-t-il un intitulé ?</v>
      </c>
      <c r="D40" s="33" t="s">
        <v>34</v>
      </c>
      <c r="E40" s="32"/>
      <c r="F40" s="32"/>
    </row>
    <row r="41" spans="1:6" ht="30">
      <c r="A41" s="147" t="str">
        <f>Synthèse!A52</f>
        <v>Scripts</v>
      </c>
      <c r="B41" s="2" t="str">
        <f>Synthèse!B52</f>
        <v>7.1</v>
      </c>
      <c r="C41" s="3" t="str">
        <f>Synthèse!C52</f>
        <v>Chaque script est-il, si nécessaire, compatible avec les technologies d’assistance ?</v>
      </c>
      <c r="D41" s="2" t="s">
        <v>35</v>
      </c>
      <c r="E41" s="3" t="s">
        <v>376</v>
      </c>
      <c r="F41" s="3"/>
    </row>
    <row r="42" spans="1:6" ht="30">
      <c r="A42" s="147"/>
      <c r="B42" s="2" t="str">
        <f>Synthèse!B53</f>
        <v>7.2</v>
      </c>
      <c r="C42" s="3" t="str">
        <f>Synthèse!C53</f>
        <v>Pour chaque script ayant une alternative, cette alternative est-elle pertinente ?</v>
      </c>
      <c r="D42" s="2" t="s">
        <v>36</v>
      </c>
      <c r="E42" s="3"/>
      <c r="F42" s="3"/>
    </row>
    <row r="43" spans="1:6" ht="210">
      <c r="A43" s="147"/>
      <c r="B43" s="2" t="str">
        <f>Synthèse!B54</f>
        <v>7.3</v>
      </c>
      <c r="C43" s="3" t="str">
        <f>Synthèse!C54</f>
        <v>Chaque script est-il contrôlable par le clavier et par tout dispositif de pointage (hors cas particuliers) ?</v>
      </c>
      <c r="D43" s="2" t="s">
        <v>35</v>
      </c>
      <c r="E43" s="3" t="s">
        <v>387</v>
      </c>
      <c r="F43" s="3"/>
    </row>
    <row r="44" spans="1:6" ht="45">
      <c r="A44" s="147"/>
      <c r="B44" s="2" t="str">
        <f>Synthèse!B55</f>
        <v>7.4</v>
      </c>
      <c r="C44" s="3" t="str">
        <f>Synthèse!C55</f>
        <v>Pour chaque script qui initie un changement de contexte, l’utilisateur est-il averti ou en a-t-il le contrôle ?</v>
      </c>
      <c r="D44" s="2" t="s">
        <v>36</v>
      </c>
      <c r="E44" s="3"/>
      <c r="F44" s="3"/>
    </row>
    <row r="45" spans="1:6" ht="45">
      <c r="A45" s="147"/>
      <c r="B45" s="2" t="str">
        <f>Synthèse!B56</f>
        <v>7.5</v>
      </c>
      <c r="C45" s="3" t="str">
        <f>Synthèse!C56</f>
        <v>Dans chaque page web, les messages de statut sont-ils correctement restitués par les technologies d’assistance ?</v>
      </c>
      <c r="D45" s="2" t="s">
        <v>36</v>
      </c>
      <c r="E45" s="3"/>
      <c r="F45" s="3"/>
    </row>
    <row r="46" spans="1:6" ht="30" customHeight="1">
      <c r="A46" s="147" t="str">
        <f>Synthèse!A58</f>
        <v>Éléments obligatoires</v>
      </c>
      <c r="B46" s="33" t="str">
        <f>Synthèse!B58</f>
        <v>8.1</v>
      </c>
      <c r="C46" s="32" t="str">
        <f>Synthèse!C58</f>
        <v>Chaque page web est-elle définie par un type de document ?</v>
      </c>
      <c r="D46" s="33" t="s">
        <v>34</v>
      </c>
      <c r="E46" s="32"/>
      <c r="F46" s="32"/>
    </row>
    <row r="47" spans="1:6" ht="30">
      <c r="A47" s="147"/>
      <c r="B47" s="33" t="str">
        <f>Synthèse!B59</f>
        <v>8.2</v>
      </c>
      <c r="C47" s="32" t="str">
        <f>Synthèse!C59</f>
        <v>Pour chaque page web, le code source généré est-il valide selon le type de document spécifié ?</v>
      </c>
      <c r="D47" s="33" t="s">
        <v>36</v>
      </c>
      <c r="E47" s="91" t="s">
        <v>336</v>
      </c>
      <c r="F47" s="32"/>
    </row>
    <row r="48" spans="1:6" ht="30">
      <c r="A48" s="147"/>
      <c r="B48" s="33" t="str">
        <f>Synthèse!B60</f>
        <v>8.3</v>
      </c>
      <c r="C48" s="32" t="str">
        <f>Synthèse!C60</f>
        <v>Dans chaque page web, la langue par défaut est-elle présente ?</v>
      </c>
      <c r="D48" s="33" t="s">
        <v>34</v>
      </c>
      <c r="E48" s="32"/>
      <c r="F48" s="32"/>
    </row>
    <row r="49" spans="1:6" ht="30">
      <c r="A49" s="147"/>
      <c r="B49" s="33" t="str">
        <f>Synthèse!B61</f>
        <v>8.4</v>
      </c>
      <c r="C49" s="32" t="str">
        <f>Synthèse!C61</f>
        <v>Pour chaque page web ayant une langue par défaut, le code de langue est-il pertinent ?</v>
      </c>
      <c r="D49" s="33" t="s">
        <v>34</v>
      </c>
      <c r="E49" s="32"/>
      <c r="F49" s="32"/>
    </row>
    <row r="50" spans="1:6" ht="15">
      <c r="A50" s="147"/>
      <c r="B50" s="33" t="str">
        <f>Synthèse!B62</f>
        <v>8.5</v>
      </c>
      <c r="C50" s="32" t="str">
        <f>Synthèse!C62</f>
        <v>Chaque page web a-t-elle un titre de page ?</v>
      </c>
      <c r="D50" s="33" t="s">
        <v>34</v>
      </c>
      <c r="E50" s="32"/>
      <c r="F50" s="32"/>
    </row>
    <row r="51" spans="1:6" ht="30">
      <c r="A51" s="147"/>
      <c r="B51" s="33" t="str">
        <f>Synthèse!B63</f>
        <v>8.6</v>
      </c>
      <c r="C51" s="32" t="str">
        <f>Synthèse!C63</f>
        <v>Pour chaque page web ayant un titre de page, ce titre est-il pertinent ?</v>
      </c>
      <c r="D51" s="33" t="s">
        <v>34</v>
      </c>
      <c r="E51" s="32"/>
      <c r="F51" s="32"/>
    </row>
    <row r="52" spans="1:6" ht="45">
      <c r="A52" s="147"/>
      <c r="B52" s="33" t="str">
        <f>Synthèse!B64</f>
        <v>8.7</v>
      </c>
      <c r="C52" s="32" t="str">
        <f>Synthèse!C64</f>
        <v>Dans chaque page web, chaque changement de langue est-il indiqué dans le code source (hors cas particuliers) ?</v>
      </c>
      <c r="D52" s="33" t="s">
        <v>35</v>
      </c>
      <c r="E52" s="32"/>
      <c r="F52" s="32" t="s">
        <v>537</v>
      </c>
    </row>
    <row r="53" spans="1:6" ht="45">
      <c r="A53" s="147"/>
      <c r="B53" s="33" t="str">
        <f>Synthèse!B65</f>
        <v>8.8</v>
      </c>
      <c r="C53" s="32" t="str">
        <f>Synthèse!C65</f>
        <v>Dans chaque page web, le code de langue de chaque changement de langue est-il valide et pertinent ?</v>
      </c>
      <c r="D53" s="33" t="s">
        <v>36</v>
      </c>
      <c r="E53" s="32"/>
      <c r="F53" s="32"/>
    </row>
    <row r="54" spans="1:6" ht="45">
      <c r="A54" s="147"/>
      <c r="B54" s="33" t="str">
        <f>Synthèse!B66</f>
        <v>8.9</v>
      </c>
      <c r="C54" s="32" t="str">
        <f>Synthèse!C66</f>
        <v>Dans chaque page web, les balises ne doivent pas être utilisées uniquement à des fins de présentation. Cette règle est-elle respectée ?</v>
      </c>
      <c r="D54" s="33" t="s">
        <v>34</v>
      </c>
      <c r="E54" s="32"/>
      <c r="F54" s="32"/>
    </row>
    <row r="55" spans="1:6" ht="30">
      <c r="A55" s="147"/>
      <c r="B55" s="33" t="str">
        <f>Synthèse!B67</f>
        <v>8.10</v>
      </c>
      <c r="C55" s="32" t="str">
        <f>Synthèse!C67</f>
        <v>Dans chaque page web, les changements du sens de lecture sont-ils signalés ?</v>
      </c>
      <c r="D55" s="33" t="s">
        <v>36</v>
      </c>
      <c r="E55" s="32"/>
      <c r="F55" s="32"/>
    </row>
    <row r="56" spans="1:6" ht="75">
      <c r="A56" s="147" t="str">
        <f>Synthèse!A69</f>
        <v>Structure</v>
      </c>
      <c r="B56" s="45" t="str">
        <f>Synthèse!B69</f>
        <v>9.1</v>
      </c>
      <c r="C56" s="35" t="str">
        <f>Synthèse!C69</f>
        <v>Dans chaque page web, l’information est-elle structurée par l’utilisation appropriée de titres ?</v>
      </c>
      <c r="D56" s="45" t="s">
        <v>35</v>
      </c>
      <c r="E56" s="35" t="s">
        <v>388</v>
      </c>
      <c r="F56" s="35"/>
    </row>
    <row r="57" spans="1:6" ht="45">
      <c r="A57" s="147"/>
      <c r="B57" s="45" t="str">
        <f>Synthèse!B70</f>
        <v>9.2</v>
      </c>
      <c r="C57" s="35" t="str">
        <f>Synthèse!C70</f>
        <v>Dans chaque page web, la structure du document est-elle cohérente (hors cas particuliers) ?</v>
      </c>
      <c r="D57" s="45" t="s">
        <v>34</v>
      </c>
      <c r="E57" s="89" t="s">
        <v>336</v>
      </c>
      <c r="F57" s="35"/>
    </row>
    <row r="58" spans="1:6" ht="300">
      <c r="A58" s="147"/>
      <c r="B58" s="45" t="str">
        <f>Synthèse!B71</f>
        <v>9.3</v>
      </c>
      <c r="C58" s="35" t="str">
        <f>Synthèse!C71</f>
        <v>Dans chaque page web, chaque liste est-elle correctement structurée ?</v>
      </c>
      <c r="D58" s="45" t="s">
        <v>35</v>
      </c>
      <c r="E58" s="35" t="s">
        <v>448</v>
      </c>
      <c r="F58" s="35" t="s">
        <v>443</v>
      </c>
    </row>
    <row r="59" spans="1:6" ht="30">
      <c r="A59" s="147"/>
      <c r="B59" s="45" t="str">
        <f>Synthèse!B72</f>
        <v>9.4</v>
      </c>
      <c r="C59" s="35" t="str">
        <f>Synthèse!C72</f>
        <v>Dans chaque page web, chaque citation est-elle correctement indiquée ?</v>
      </c>
      <c r="D59" s="45" t="s">
        <v>36</v>
      </c>
      <c r="E59" s="35"/>
      <c r="F59" s="35"/>
    </row>
    <row r="60" spans="1:6" ht="45">
      <c r="A60" s="147" t="str">
        <f>Synthèse!A74</f>
        <v>Présentation</v>
      </c>
      <c r="B60" s="33" t="str">
        <f>Synthèse!B74</f>
        <v>10.1</v>
      </c>
      <c r="C60" s="32" t="str">
        <f>Synthèse!C74</f>
        <v>Dans le site web, des feuilles de styles sont-elles utilisées pour contrôler la présentation de l’information ?</v>
      </c>
      <c r="D60" s="33" t="s">
        <v>35</v>
      </c>
      <c r="E60" s="32" t="s">
        <v>389</v>
      </c>
      <c r="F60" s="32"/>
    </row>
    <row r="61" spans="1:6" ht="45">
      <c r="A61" s="147"/>
      <c r="B61" s="33" t="str">
        <f>Synthèse!B75</f>
        <v>10.2</v>
      </c>
      <c r="C61" s="32" t="str">
        <f>Synthèse!C75</f>
        <v>Dans chaque page web, le contenu visible porteur d’information reste-t-il présent lorsque les feuilles de styles sont désactivées ?</v>
      </c>
      <c r="D61" s="33" t="s">
        <v>34</v>
      </c>
      <c r="E61" s="32"/>
      <c r="F61" s="32"/>
    </row>
    <row r="62" spans="1:6" ht="45">
      <c r="A62" s="147"/>
      <c r="B62" s="33" t="str">
        <f>Synthèse!B76</f>
        <v>10.3</v>
      </c>
      <c r="C62" s="32" t="str">
        <f>Synthèse!C76</f>
        <v>Dans chaque page web, l’information reste-t-elle compréhensible lorsque les feuilles de styles sont désactivées ?</v>
      </c>
      <c r="D62" s="33" t="s">
        <v>34</v>
      </c>
      <c r="E62" s="32"/>
      <c r="F62" s="32"/>
    </row>
    <row r="63" spans="1:6" ht="45">
      <c r="A63" s="147"/>
      <c r="B63" s="33" t="str">
        <f>Synthèse!B77</f>
        <v>10.4</v>
      </c>
      <c r="C63" s="32" t="str">
        <f>Synthèse!C77</f>
        <v>Dans chaque page web, le texte reste-t-il lisible lorsque la taille des caractères est augmentée jusqu’à 200%, au moins (hors cas particuliers) ?</v>
      </c>
      <c r="D63" s="33" t="s">
        <v>34</v>
      </c>
      <c r="E63" s="32"/>
      <c r="F63" s="32"/>
    </row>
    <row r="64" spans="1:6" ht="45">
      <c r="A64" s="147"/>
      <c r="B64" s="33" t="str">
        <f>Synthèse!B78</f>
        <v>10.5</v>
      </c>
      <c r="C64" s="32" t="str">
        <f>Synthèse!C78</f>
        <v>Dans chaque page web, les déclarations CSS de couleurs de fond d’élément et de police sont-elles correctement utilisées ?</v>
      </c>
      <c r="D64" s="33" t="s">
        <v>34</v>
      </c>
      <c r="E64" s="32"/>
      <c r="F64" s="32"/>
    </row>
    <row r="65" spans="1:6" ht="45">
      <c r="A65" s="147"/>
      <c r="B65" s="33" t="str">
        <f>Synthèse!B79</f>
        <v>10.6</v>
      </c>
      <c r="C65" s="32" t="str">
        <f>Synthèse!C79</f>
        <v>Dans chaque page web, chaque lien dont la nature n’est pas évidente est-il visible par rapport au texte environnant ?</v>
      </c>
      <c r="D65" s="33" t="s">
        <v>36</v>
      </c>
      <c r="E65" s="32"/>
      <c r="F65" s="32"/>
    </row>
    <row r="66" spans="1:6" ht="45">
      <c r="A66" s="147"/>
      <c r="B66" s="33" t="str">
        <f>Synthèse!B80</f>
        <v>10.7</v>
      </c>
      <c r="C66" s="32" t="str">
        <f>Synthèse!C80</f>
        <v>Dans chaque page web, pour chaque élément recevant le focus, la prise de focus est-elle visible ?</v>
      </c>
      <c r="D66" s="33" t="s">
        <v>36</v>
      </c>
      <c r="E66" s="91" t="s">
        <v>336</v>
      </c>
      <c r="F66" s="32"/>
    </row>
    <row r="67" spans="1:6" ht="45">
      <c r="A67" s="147"/>
      <c r="B67" s="33" t="str">
        <f>Synthèse!B81</f>
        <v>10.8</v>
      </c>
      <c r="C67" s="32" t="str">
        <f>Synthèse!C81</f>
        <v>Pour chaque page web, les contenus cachés ont-ils vocation à être ignorés par les technologies d’assistance ?</v>
      </c>
      <c r="D67" s="33" t="s">
        <v>36</v>
      </c>
      <c r="E67" s="91" t="s">
        <v>336</v>
      </c>
      <c r="F67" s="32"/>
    </row>
    <row r="68" spans="1:6" ht="45">
      <c r="A68" s="147"/>
      <c r="B68" s="33" t="str">
        <f>Synthèse!B82</f>
        <v>10.9</v>
      </c>
      <c r="C68" s="32" t="str">
        <f>Synthèse!C82</f>
        <v>Dans chaque page web, l’information ne doit pas être donnée uniquement par la forme, taille ou position. Cette règle est-elle respectée ?</v>
      </c>
      <c r="D68" s="33" t="s">
        <v>34</v>
      </c>
      <c r="E68" s="32"/>
      <c r="F68" s="32"/>
    </row>
    <row r="69" spans="1:6" ht="60">
      <c r="A69" s="147"/>
      <c r="B69" s="33" t="str">
        <f>Synthèse!B83</f>
        <v>10.10</v>
      </c>
      <c r="C69" s="32" t="str">
        <f>Synthèse!C83</f>
        <v>Dans chaque page web, l’information ne doit pas être donnée par la forme, taille ou position uniquement. Cette règle est-elle implémentée de façon pertinente ?</v>
      </c>
      <c r="D69" s="33" t="s">
        <v>34</v>
      </c>
      <c r="E69" s="32"/>
      <c r="F69" s="32"/>
    </row>
    <row r="70" spans="1:6" ht="105">
      <c r="A70" s="147"/>
      <c r="B70" s="33" t="str">
        <f>Synthèse!B84</f>
        <v>10.11</v>
      </c>
      <c r="C70" s="32"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33" t="s">
        <v>35</v>
      </c>
      <c r="E70" s="32" t="s">
        <v>390</v>
      </c>
      <c r="F70" s="32"/>
    </row>
    <row r="71" spans="1:6" ht="60">
      <c r="A71" s="147"/>
      <c r="B71" s="33" t="str">
        <f>Synthèse!B85</f>
        <v>10.12</v>
      </c>
      <c r="C71" s="32" t="str">
        <f>Synthèse!C85</f>
        <v>Dans chaque page web, les propriétés d’espacement du texte peuvent-elles être redéfinies par l’utilisateur sans perte de contenu ou de fonctionnalité (hors cas particuliers) ?</v>
      </c>
      <c r="D71" s="33" t="s">
        <v>34</v>
      </c>
      <c r="E71" s="32"/>
      <c r="F71" s="32"/>
    </row>
    <row r="72" spans="1:6" ht="75">
      <c r="A72" s="147"/>
      <c r="B72" s="33" t="str">
        <f>Synthèse!B86</f>
        <v>10.13</v>
      </c>
      <c r="C72" s="32" t="str">
        <f>Synthèse!C86</f>
        <v>Dans chaque page web, les contenus additionnels apparaissant à la prise de focus ou au survol d’un composant d’interface sont-ils contrôlables par l’utilisateur (hors cas particuliers) ?</v>
      </c>
      <c r="D72" s="33" t="s">
        <v>36</v>
      </c>
      <c r="E72" s="32"/>
      <c r="F72" s="32"/>
    </row>
    <row r="73" spans="1:6" ht="60">
      <c r="A73" s="147"/>
      <c r="B73" s="33" t="str">
        <f>Synthèse!B87</f>
        <v>10.14</v>
      </c>
      <c r="C73" s="32" t="str">
        <f>Synthèse!C87</f>
        <v>Dans chaque page web, les contenus additionnels apparaissant via les styles CSS uniquement peuvent-ils être rendus visibles au clavier et par tout dispositif de pointage ?</v>
      </c>
      <c r="D73" s="33" t="s">
        <v>36</v>
      </c>
      <c r="E73" s="32"/>
      <c r="F73" s="32"/>
    </row>
    <row r="74" spans="1:6" ht="15">
      <c r="A74" s="147" t="str">
        <f>Synthèse!A89</f>
        <v>Formulaires</v>
      </c>
      <c r="B74" s="2" t="str">
        <f>Synthèse!B89</f>
        <v>11.1</v>
      </c>
      <c r="C74" s="3" t="str">
        <f>Synthèse!C89</f>
        <v>Chaque champ de formulaire a-t-il une étiquette ?</v>
      </c>
      <c r="D74" s="2" t="s">
        <v>36</v>
      </c>
      <c r="E74" s="3"/>
      <c r="F74" s="3"/>
    </row>
    <row r="75" spans="1:6" ht="45">
      <c r="A75" s="147"/>
      <c r="B75" s="2" t="str">
        <f>Synthèse!B90</f>
        <v>11.2</v>
      </c>
      <c r="C75" s="3" t="str">
        <f>Synthèse!C90</f>
        <v>Chaque étiquette associée à un champ de formulaire est-elle pertinente (hors cas particuliers) ?</v>
      </c>
      <c r="D75" s="2" t="s">
        <v>36</v>
      </c>
      <c r="E75" s="3"/>
      <c r="F75" s="3"/>
    </row>
    <row r="76" spans="1:6" ht="75">
      <c r="A76" s="147"/>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36</v>
      </c>
      <c r="E76" s="3"/>
      <c r="F76" s="3"/>
    </row>
    <row r="77" spans="1:6" ht="45">
      <c r="A77" s="147"/>
      <c r="B77" s="2" t="str">
        <f>Synthèse!B92</f>
        <v>11.4</v>
      </c>
      <c r="C77" s="3" t="str">
        <f>Synthèse!C92</f>
        <v>Dans chaque formulaire, chaque étiquette de champ et son champ associé sont-ils accolés (hors cas particuliers) ?</v>
      </c>
      <c r="D77" s="2" t="s">
        <v>36</v>
      </c>
      <c r="E77" s="3"/>
      <c r="F77" s="3"/>
    </row>
    <row r="78" spans="1:6" ht="30">
      <c r="A78" s="147"/>
      <c r="B78" s="2" t="str">
        <f>Synthèse!B93</f>
        <v>11.5</v>
      </c>
      <c r="C78" s="3" t="str">
        <f>Synthèse!C93</f>
        <v>Dans chaque formulaire, les champs de même nature sont-ils regroupés, si nécessaire ?</v>
      </c>
      <c r="D78" s="2" t="s">
        <v>36</v>
      </c>
      <c r="E78" s="3"/>
      <c r="F78" s="3"/>
    </row>
    <row r="79" spans="1:6" ht="30">
      <c r="A79" s="147"/>
      <c r="B79" s="2" t="str">
        <f>Synthèse!B94</f>
        <v>11.6</v>
      </c>
      <c r="C79" s="3" t="str">
        <f>Synthèse!C94</f>
        <v>Dans chaque formulaire, chaque regroupement de champs de formulaire a-t-il une légende ?</v>
      </c>
      <c r="D79" s="2" t="s">
        <v>36</v>
      </c>
      <c r="E79" s="3"/>
      <c r="F79" s="3"/>
    </row>
    <row r="80" spans="1:6" ht="45">
      <c r="A80" s="147"/>
      <c r="B80" s="2" t="str">
        <f>Synthèse!B95</f>
        <v>11.7</v>
      </c>
      <c r="C80" s="3" t="str">
        <f>Synthèse!C95</f>
        <v>Dans chaque formulaire, chaque légende associée à un regroupement de champs de même nature est-elle pertinente ?</v>
      </c>
      <c r="D80" s="2" t="s">
        <v>36</v>
      </c>
      <c r="E80" s="3"/>
      <c r="F80" s="3"/>
    </row>
    <row r="81" spans="1:6" ht="45">
      <c r="A81" s="147"/>
      <c r="B81" s="2" t="str">
        <f>Synthèse!B96</f>
        <v>11.8</v>
      </c>
      <c r="C81" s="3" t="str">
        <f>Synthèse!C96</f>
        <v>Dans chaque formulaire, les items de même nature d’une liste de choix sont-ils regroupées de manière pertinente ?</v>
      </c>
      <c r="D81" s="2" t="s">
        <v>36</v>
      </c>
      <c r="E81" s="3"/>
      <c r="F81" s="3"/>
    </row>
    <row r="82" spans="1:6" ht="30">
      <c r="A82" s="147"/>
      <c r="B82" s="2" t="str">
        <f>Synthèse!B97</f>
        <v>11.9</v>
      </c>
      <c r="C82" s="3" t="str">
        <f>Synthèse!C97</f>
        <v>Dans chaque formulaire, l’intitulé de chaque bouton est-il pertinent (hors cas particuliers) ?</v>
      </c>
      <c r="D82" s="2" t="s">
        <v>36</v>
      </c>
      <c r="E82" s="3"/>
      <c r="F82" s="3"/>
    </row>
    <row r="83" spans="1:6" ht="45">
      <c r="A83" s="147"/>
      <c r="B83" s="2" t="str">
        <f>Synthèse!B98</f>
        <v>11.10</v>
      </c>
      <c r="C83" s="3" t="str">
        <f>Synthèse!C98</f>
        <v>Dans chaque formulaire, le contrôle de saisie est-il utilisé de manière pertinente (hors cas particuliers) ?</v>
      </c>
      <c r="D83" s="2" t="s">
        <v>36</v>
      </c>
      <c r="E83" s="3"/>
      <c r="F83" s="3"/>
    </row>
    <row r="84" spans="1:6" ht="45">
      <c r="A84" s="147"/>
      <c r="B84" s="2" t="str">
        <f>Synthèse!B99</f>
        <v>11.11</v>
      </c>
      <c r="C84" s="3" t="str">
        <f>Synthèse!C99</f>
        <v>Dans chaque formulaire, le contrôle de saisie est-il accompagné, si nécessaire, de suggestions facilitant la correction des erreurs de saisie ?</v>
      </c>
      <c r="D84" s="2" t="s">
        <v>36</v>
      </c>
      <c r="E84" s="3"/>
      <c r="F84" s="3"/>
    </row>
    <row r="85" spans="1:6" ht="90">
      <c r="A85" s="147"/>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2" t="s">
        <v>36</v>
      </c>
      <c r="E85" s="3"/>
      <c r="F85" s="3"/>
    </row>
    <row r="86" spans="1:6" ht="45">
      <c r="A86" s="147"/>
      <c r="B86" s="2" t="str">
        <f>Synthèse!B101</f>
        <v>11.13</v>
      </c>
      <c r="C86" s="3" t="str">
        <f>Synthèse!C101</f>
        <v>La finalité d’un champ de saisie peut-elle être déduite pour faciliter le remplissage automatique des champs avec les données de l’utilisateur ?</v>
      </c>
      <c r="D86" s="2" t="s">
        <v>36</v>
      </c>
      <c r="E86" s="3"/>
      <c r="F86" s="3"/>
    </row>
    <row r="87" spans="1:6" ht="45">
      <c r="A87" s="147" t="str">
        <f>Synthèse!A103</f>
        <v>Navigation</v>
      </c>
      <c r="B87" s="33" t="str">
        <f>Synthèse!B103</f>
        <v>12.1</v>
      </c>
      <c r="C87" s="32" t="str">
        <f>Synthèse!C103</f>
        <v>Chaque ensemble de pages dispose-t-il de deux systèmes de navigation différents, au moins (hors cas particuliers) ?</v>
      </c>
      <c r="D87" s="33" t="s">
        <v>34</v>
      </c>
      <c r="E87" s="32"/>
      <c r="F87" s="32"/>
    </row>
    <row r="88" spans="1:6" ht="45">
      <c r="A88" s="147"/>
      <c r="B88" s="33" t="str">
        <f>Synthèse!B104</f>
        <v>12.2</v>
      </c>
      <c r="C88" s="32" t="str">
        <f>Synthèse!C104</f>
        <v>Dans chaque ensemble de pages, le menu et les barres de navigation sont-ils toujours à la même place (hors cas particuliers) ?</v>
      </c>
      <c r="D88" s="33" t="s">
        <v>34</v>
      </c>
      <c r="E88" s="32"/>
      <c r="F88" s="32"/>
    </row>
    <row r="89" spans="1:6" ht="15">
      <c r="A89" s="147"/>
      <c r="B89" s="33" t="str">
        <f>Synthèse!B105</f>
        <v>12.3</v>
      </c>
      <c r="C89" s="32" t="str">
        <f>Synthèse!C105</f>
        <v>La page « plan du site » est-elle pertinente ?</v>
      </c>
      <c r="D89" s="33" t="s">
        <v>36</v>
      </c>
      <c r="E89" s="32"/>
      <c r="F89" s="32"/>
    </row>
    <row r="90" spans="1:6" ht="45">
      <c r="A90" s="147"/>
      <c r="B90" s="33" t="str">
        <f>Synthèse!B106</f>
        <v>12.4</v>
      </c>
      <c r="C90" s="32" t="str">
        <f>Synthèse!C106</f>
        <v>Dans chaque ensemble de pages, la page « plan du site » est-elle accessible à partir d’une fonctionnalité identique ?</v>
      </c>
      <c r="D90" s="33" t="s">
        <v>34</v>
      </c>
      <c r="E90" s="32"/>
      <c r="F90" s="32"/>
    </row>
    <row r="91" spans="1:6" ht="45">
      <c r="A91" s="147"/>
      <c r="B91" s="33" t="str">
        <f>Synthèse!B107</f>
        <v>12.5</v>
      </c>
      <c r="C91" s="32" t="str">
        <f>Synthèse!C107</f>
        <v>Dans chaque ensemble de pages, le moteur de recherche est-il atteignable de manière identique ?</v>
      </c>
      <c r="D91" s="33" t="s">
        <v>34</v>
      </c>
      <c r="E91" s="32"/>
      <c r="F91" s="32"/>
    </row>
    <row r="92" spans="1:6" ht="90">
      <c r="A92" s="147"/>
      <c r="B92" s="33" t="str">
        <f>Synthèse!B108</f>
        <v>12.6</v>
      </c>
      <c r="C92" s="32" t="str">
        <f>Synthèse!C108</f>
        <v>Les zones de regroupement de contenus présentes dans plusieurs pages web (zones d’en-tête, de navigation principale, de contenu principal, de pied de page et de moteur de recherche) peuvent-elles être atteintes ou évitées ?</v>
      </c>
      <c r="D92" s="33" t="s">
        <v>36</v>
      </c>
      <c r="E92" s="91" t="s">
        <v>336</v>
      </c>
      <c r="F92" s="32"/>
    </row>
    <row r="93" spans="1:6" ht="45">
      <c r="A93" s="147"/>
      <c r="B93" s="33" t="str">
        <f>Synthèse!B109</f>
        <v>12.7</v>
      </c>
      <c r="C93" s="32" t="str">
        <f>Synthèse!C109</f>
        <v>Dans chaque page web, un lien d’évitement ou d’accès rapide à la zone de contenu principal est-il présent (hors cas particuliers) ?</v>
      </c>
      <c r="D93" s="33" t="s">
        <v>36</v>
      </c>
      <c r="E93" s="91" t="s">
        <v>336</v>
      </c>
      <c r="F93" s="32"/>
    </row>
    <row r="94" spans="1:6" ht="30">
      <c r="A94" s="147"/>
      <c r="B94" s="33" t="str">
        <f>Synthèse!B110</f>
        <v>12.8</v>
      </c>
      <c r="C94" s="32" t="str">
        <f>Synthèse!C110</f>
        <v>Dans chaque page web, l’ordre de tabulation est-il cohérent ?</v>
      </c>
      <c r="D94" s="33" t="s">
        <v>34</v>
      </c>
      <c r="E94" s="32"/>
      <c r="F94" s="32"/>
    </row>
    <row r="95" spans="1:6" ht="45">
      <c r="A95" s="147"/>
      <c r="B95" s="33" t="str">
        <f>Synthèse!B111</f>
        <v>12.9</v>
      </c>
      <c r="C95" s="32" t="str">
        <f>Synthèse!C111</f>
        <v>Dans chaque page web, la navigation ne doit pas contenir de piège au clavier. Cette règle est-elle respectée ?</v>
      </c>
      <c r="D95" s="33" t="s">
        <v>34</v>
      </c>
      <c r="E95" s="32"/>
      <c r="F95" s="32"/>
    </row>
    <row r="96" spans="1:6" ht="60">
      <c r="A96" s="147"/>
      <c r="B96" s="33" t="str">
        <f>Synthèse!B112</f>
        <v>12.10</v>
      </c>
      <c r="C96" s="32" t="str">
        <f>Synthèse!C112</f>
        <v>Dans chaque page web, les raccourcis clavier n’utilisant qu’une seule touche (lettre minuscule ou majuscule, ponctuation, chiffre ou symbole) sont-ils contrôlables par l’utilisateur ?</v>
      </c>
      <c r="D96" s="33" t="s">
        <v>36</v>
      </c>
      <c r="E96" s="32"/>
      <c r="F96" s="32"/>
    </row>
    <row r="97" spans="1:6" ht="60">
      <c r="A97" s="147"/>
      <c r="B97" s="33" t="str">
        <f>Synthèse!B113</f>
        <v>12.11</v>
      </c>
      <c r="C97" s="32" t="str">
        <f>Synthèse!C113</f>
        <v>Dans chaque page web, les contenus additionnels apparaissant au survol, à la prise de focus ou à l’activation d’un composant d’interface sont-ils si nécessaire atteignables au clavier ?</v>
      </c>
      <c r="D97" s="33" t="s">
        <v>34</v>
      </c>
      <c r="E97" s="32"/>
      <c r="F97" s="32"/>
    </row>
    <row r="98" spans="1:6" ht="45">
      <c r="A98" s="147" t="str">
        <f>Synthèse!A115</f>
        <v>Consultation</v>
      </c>
      <c r="B98" s="2" t="str">
        <f>Synthèse!B115</f>
        <v>13.1</v>
      </c>
      <c r="C98" s="3" t="str">
        <f>Synthèse!C115</f>
        <v>Pour chaque page web, l’utilisateur a-t-il le contrôle de chaque limite de temps modifiant le contenu (hors cas particuliers) ?</v>
      </c>
      <c r="D98" s="2" t="s">
        <v>36</v>
      </c>
      <c r="E98" s="3"/>
      <c r="F98" s="3"/>
    </row>
    <row r="99" spans="1:6" ht="60">
      <c r="A99" s="147"/>
      <c r="B99" s="2" t="str">
        <f>Synthèse!B116</f>
        <v>13.2</v>
      </c>
      <c r="C99" s="3" t="str">
        <f>Synthèse!C116</f>
        <v>Dans chaque page web, l’ouverture d’une nouvelle fenêtre ne doit pas être déclenchée sans action de l’utilisateur. Cette règle est-elle respectée ?</v>
      </c>
      <c r="D99" s="2" t="s">
        <v>36</v>
      </c>
      <c r="E99" s="3"/>
      <c r="F99" s="3"/>
    </row>
    <row r="100" spans="1:6" ht="150">
      <c r="A100" s="147"/>
      <c r="B100" s="2" t="str">
        <f>Synthèse!B117</f>
        <v>13.3</v>
      </c>
      <c r="C100" s="3" t="str">
        <f>Synthèse!C117</f>
        <v>Dans chaque page web, chaque document bureautique en téléchargement possède-t-il, si nécessaire, une version accessible (hors cas particuliers) ?</v>
      </c>
      <c r="D100" s="2" t="s">
        <v>35</v>
      </c>
      <c r="E100" s="3" t="s">
        <v>362</v>
      </c>
      <c r="F100" s="3"/>
    </row>
    <row r="101" spans="1:6" ht="45">
      <c r="A101" s="147"/>
      <c r="B101" s="2" t="str">
        <f>Synthèse!B118</f>
        <v>13.4</v>
      </c>
      <c r="C101" s="3" t="str">
        <f>Synthèse!C118</f>
        <v>Pour chaque document bureautique ayant une version accessible, cette version offre-t-elle la même information ?</v>
      </c>
      <c r="D101" s="2" t="s">
        <v>36</v>
      </c>
      <c r="E101" s="3"/>
      <c r="F101" s="3"/>
    </row>
    <row r="102" spans="1:6" ht="45">
      <c r="A102" s="147"/>
      <c r="B102" s="2" t="str">
        <f>Synthèse!B119</f>
        <v>13.5</v>
      </c>
      <c r="C102" s="3" t="str">
        <f>Synthèse!C119</f>
        <v>Dans chaque page web, chaque contenu cryptique (art ASCII, émoticône, syntaxe cryptique) a-t-il une alternative ?</v>
      </c>
      <c r="D102" s="2" t="s">
        <v>36</v>
      </c>
      <c r="E102" s="3"/>
      <c r="F102" s="3"/>
    </row>
    <row r="103" spans="1:6" ht="60">
      <c r="A103" s="147"/>
      <c r="B103" s="2" t="str">
        <f>Synthèse!B120</f>
        <v>13.6</v>
      </c>
      <c r="C103" s="3" t="str">
        <f>Synthèse!C120</f>
        <v>Dans chaque page web, pour chaque contenu cryptique (art ASCII, émoticône, syntaxe cryptique) ayant une alternative, cette alternative est-elle pertinente ?</v>
      </c>
      <c r="D103" s="2" t="s">
        <v>36</v>
      </c>
      <c r="E103" s="3"/>
      <c r="F103" s="3"/>
    </row>
    <row r="104" spans="1:6" ht="45">
      <c r="A104" s="147"/>
      <c r="B104" s="2" t="str">
        <f>Synthèse!B121</f>
        <v>13.7</v>
      </c>
      <c r="C104" s="3" t="str">
        <f>Synthèse!C121</f>
        <v>Dans chaque page web, les changements brusques de luminosité ou les effets de flash sont-ils correctement utilisés ?</v>
      </c>
      <c r="D104" s="2" t="s">
        <v>36</v>
      </c>
      <c r="E104" s="3"/>
      <c r="F104" s="3"/>
    </row>
    <row r="105" spans="1:6" ht="45">
      <c r="A105" s="147"/>
      <c r="B105" s="2" t="str">
        <f>Synthèse!B122</f>
        <v>13.8</v>
      </c>
      <c r="C105" s="3" t="str">
        <f>Synthèse!C122</f>
        <v>Dans chaque page web, chaque contenu en mouvement ou clignotant est-il contrôlable par l’utilisateur ?</v>
      </c>
      <c r="D105" s="2" t="s">
        <v>36</v>
      </c>
      <c r="E105" s="3"/>
      <c r="F105" s="3"/>
    </row>
    <row r="106" spans="1:6" ht="60">
      <c r="A106" s="147"/>
      <c r="B106" s="2" t="str">
        <f>Synthèse!B123</f>
        <v>13.9</v>
      </c>
      <c r="C106" s="3" t="str">
        <f>Synthèse!C123</f>
        <v>Dans chaque page web, le contenu proposé est-il consultable quelle que soit l’orientation de l’écran (portait ou paysage) (hors cas particuliers) ?</v>
      </c>
      <c r="D106" s="2" t="s">
        <v>34</v>
      </c>
      <c r="E106" s="3"/>
      <c r="F106" s="3"/>
    </row>
    <row r="107" spans="1:6" ht="75">
      <c r="A107" s="147"/>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36</v>
      </c>
      <c r="E107" s="3"/>
      <c r="F107" s="3"/>
    </row>
    <row r="108" spans="1:6" ht="75">
      <c r="A108" s="147"/>
      <c r="B108" s="2" t="str">
        <f>Synthèse!B125</f>
        <v>13.11</v>
      </c>
      <c r="C108" s="3" t="str">
        <f>Synthèse!C125</f>
        <v>Dans chaque page web, les actions déclenchées au moyen d’un dispositif de pointage sur un point unique de l’écran peuvent-elles faire l’objet d’une annulation (hors cas particuliers) ?</v>
      </c>
      <c r="D108" s="2" t="s">
        <v>34</v>
      </c>
      <c r="E108" s="3"/>
      <c r="F108" s="3"/>
    </row>
    <row r="109" spans="1:6" ht="60">
      <c r="A109" s="147"/>
      <c r="B109" s="2" t="str">
        <f>Synthèse!B126</f>
        <v>13.12</v>
      </c>
      <c r="C109" s="3" t="str">
        <f>Synthèse!C126</f>
        <v>Dans chaque page web, les fonctionnalités qui impliquent un mouvement de l’appareil ou vers l’appareil peuvent-elles être satisfaites de manière alternative (hors cas particuliers) ?</v>
      </c>
      <c r="D109" s="2" t="s">
        <v>36</v>
      </c>
      <c r="E109" s="3"/>
      <c r="F109" s="3"/>
    </row>
  </sheetData>
  <autoFilter ref="D3:D109" xr:uid="{C2A4F0D9-3CEB-C540-BF8A-D9C9A00E02E6}"/>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4:D109">
    <cfRule type="cellIs" dxfId="34" priority="1" stopIfTrue="1" operator="equal">
      <formula>"NCT"</formula>
    </cfRule>
    <cfRule type="cellIs" dxfId="33" priority="2" stopIfTrue="1" operator="equal">
      <formula>"C"</formula>
    </cfRule>
    <cfRule type="cellIs" dxfId="32" priority="3" stopIfTrue="1" operator="equal">
      <formula>"NC"</formula>
    </cfRule>
    <cfRule type="cellIs" dxfId="31" priority="4" stopIfTrue="1" operator="equal">
      <formula>"NA"</formula>
    </cfRule>
    <cfRule type="cellIs" dxfId="30" priority="5" stopIfTrue="1" operator="equal">
      <formula>"NT"</formula>
    </cfRule>
  </conditionalFormatting>
  <dataValidations count="1">
    <dataValidation type="list" showErrorMessage="1" sqref="D4:D109" xr:uid="{42375078-B0EF-184A-8188-41A97CB7001E}">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H109"/>
  <sheetViews>
    <sheetView tabSelected="1" zoomScaleNormal="100" workbookViewId="0">
      <pane xSplit="4" ySplit="3" topLeftCell="E4" activePane="bottomRight" state="frozen"/>
      <selection activeCell="E54" sqref="E54"/>
      <selection pane="topRight" activeCell="E54" sqref="E54"/>
      <selection pane="bottomLeft" activeCell="E54" sqref="E54"/>
      <selection pane="bottomRight" activeCell="E54" sqref="E54"/>
    </sheetView>
  </sheetViews>
  <sheetFormatPr baseColWidth="10" defaultColWidth="0" defaultRowHeight="14" zeroHeight="1"/>
  <cols>
    <col min="1" max="1" width="3.85546875" style="1" customWidth="1"/>
    <col min="2" max="2" width="5.42578125" style="10" customWidth="1"/>
    <col min="3" max="3" width="35.85546875" style="8" customWidth="1"/>
    <col min="4" max="4" width="6.42578125" style="10" customWidth="1"/>
    <col min="5" max="5" width="80.85546875" style="8" customWidth="1"/>
    <col min="6" max="6" width="33.85546875" style="8" customWidth="1"/>
    <col min="7" max="1015" width="14.140625" style="8" hidden="1" customWidth="1"/>
    <col min="1016" max="1021" width="14.140625" style="1" hidden="1" customWidth="1"/>
    <col min="1022" max="1022" width="14.140625" style="1" hidden="1"/>
    <col min="1023" max="16384" width="10.85546875" style="1" hidden="1"/>
  </cols>
  <sheetData>
    <row r="1" spans="1:1015">
      <c r="A1" s="16" t="str">
        <f>Périmètre!B20</f>
        <v>Les appels à projets de l’Agence de l’eau Seine-Normandie</v>
      </c>
      <c r="B1" s="16"/>
      <c r="C1" s="17"/>
      <c r="D1" s="23"/>
      <c r="E1" s="16"/>
      <c r="F1" s="1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row>
    <row r="2" spans="1:1015">
      <c r="A2" s="18" t="str">
        <f>Périmètre!C20</f>
        <v>https://www.eau-seine-normandie.fr/appels_a_projets</v>
      </c>
      <c r="B2" s="18"/>
      <c r="C2" s="19"/>
      <c r="D2" s="24"/>
      <c r="E2" s="18"/>
      <c r="F2" s="18"/>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row>
    <row r="3" spans="1:1015" ht="15">
      <c r="A3" s="20"/>
      <c r="B3" s="21" t="s">
        <v>244</v>
      </c>
      <c r="C3" s="21" t="s">
        <v>246</v>
      </c>
      <c r="D3" s="21" t="s">
        <v>247</v>
      </c>
      <c r="E3" s="21" t="s">
        <v>245</v>
      </c>
      <c r="F3" s="21" t="s">
        <v>4</v>
      </c>
    </row>
    <row r="4" spans="1:1015" ht="30">
      <c r="A4" s="148" t="str">
        <f>Synthèse!A9</f>
        <v>Images</v>
      </c>
      <c r="B4" s="2" t="str">
        <f>Synthèse!B9</f>
        <v>1.1</v>
      </c>
      <c r="C4" s="3" t="str">
        <f>Synthèse!C9</f>
        <v>Chaque image porteuse d’information a-t-elle une alternative textuelle ?</v>
      </c>
      <c r="D4" s="2" t="s">
        <v>34</v>
      </c>
      <c r="E4" s="3"/>
      <c r="F4" s="3"/>
    </row>
    <row r="5" spans="1:1015" ht="60">
      <c r="A5" s="134"/>
      <c r="B5" s="2" t="str">
        <f>Synthèse!B10</f>
        <v>1.2</v>
      </c>
      <c r="C5" s="3" t="str">
        <f>Synthèse!C10</f>
        <v>Chaque image de décoration est-elle correctement ignorée par les technologies d’assistance ?</v>
      </c>
      <c r="D5" s="2" t="s">
        <v>35</v>
      </c>
      <c r="E5" s="3" t="s">
        <v>348</v>
      </c>
      <c r="F5" s="3" t="s">
        <v>534</v>
      </c>
    </row>
    <row r="6" spans="1:1015" ht="135">
      <c r="A6" s="134"/>
      <c r="B6" s="2" t="str">
        <f>Synthèse!B11</f>
        <v>1.3</v>
      </c>
      <c r="C6" s="3" t="str">
        <f>Synthèse!C11</f>
        <v>Pour chaque image porteuse d'information ayant une alternative textuelle, cette alternative est-elle pertinente (hors cas particuliers) ?</v>
      </c>
      <c r="D6" s="2" t="s">
        <v>35</v>
      </c>
      <c r="E6" s="3" t="s">
        <v>391</v>
      </c>
      <c r="F6" s="3" t="s">
        <v>510</v>
      </c>
    </row>
    <row r="7" spans="1:1015" ht="60">
      <c r="A7" s="134"/>
      <c r="B7" s="2" t="str">
        <f>Synthèse!B12</f>
        <v>1.4</v>
      </c>
      <c r="C7" s="3" t="str">
        <f>Synthèse!C12</f>
        <v>Pour chaque image utilisée comme CAPTCHA ou comme image-test, ayant une alternative textuelle, cette alternative permet-elle d’identifier la nature et la fonction de l’image ?</v>
      </c>
      <c r="D7" s="2" t="s">
        <v>36</v>
      </c>
      <c r="E7" s="3"/>
      <c r="F7" s="3"/>
    </row>
    <row r="8" spans="1:1015" ht="45">
      <c r="A8" s="134"/>
      <c r="B8" s="2" t="str">
        <f>Synthèse!B13</f>
        <v>1.5</v>
      </c>
      <c r="C8" s="3" t="str">
        <f>Synthèse!C13</f>
        <v>Pour chaque image utilisée comme CAPTCHA, une solution d’accès alternatif au contenu ou à la fonction du CAPTCHA est-elle présente ?</v>
      </c>
      <c r="D8" s="2" t="s">
        <v>36</v>
      </c>
      <c r="E8" s="22"/>
      <c r="F8" s="3"/>
    </row>
    <row r="9" spans="1:1015" ht="30">
      <c r="A9" s="134"/>
      <c r="B9" s="2" t="str">
        <f>Synthèse!B14</f>
        <v>1.6</v>
      </c>
      <c r="C9" s="3" t="str">
        <f>Synthèse!C14</f>
        <v>Chaque image porteuse d’information a-t-elle, si nécessaire, une description détaillée ?</v>
      </c>
      <c r="D9" s="2" t="s">
        <v>36</v>
      </c>
      <c r="E9" s="3"/>
      <c r="F9" s="3"/>
    </row>
    <row r="10" spans="1:1015" ht="45">
      <c r="A10" s="134"/>
      <c r="B10" s="2" t="str">
        <f>Synthèse!B15</f>
        <v>1.7</v>
      </c>
      <c r="C10" s="3" t="str">
        <f>Synthèse!C15</f>
        <v>Pour chaque image porteuse d’information ayant une description détaillée, cette description est-elle pertinente ?</v>
      </c>
      <c r="D10" s="2" t="s">
        <v>36</v>
      </c>
      <c r="E10" s="3"/>
      <c r="F10" s="3"/>
    </row>
    <row r="11" spans="1:1015" ht="75">
      <c r="A11" s="134"/>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36</v>
      </c>
      <c r="E11" s="3"/>
      <c r="F11" s="3"/>
    </row>
    <row r="12" spans="1:1015" ht="30">
      <c r="A12" s="149"/>
      <c r="B12" s="2" t="str">
        <f>Synthèse!B17</f>
        <v>1.9</v>
      </c>
      <c r="C12" s="3" t="str">
        <f>Synthèse!C17</f>
        <v>Chaque légende d’image est-elle, si nécessaire, correctement reliée à l’image correspondante ?</v>
      </c>
      <c r="D12" s="2" t="s">
        <v>36</v>
      </c>
      <c r="E12" s="3"/>
      <c r="F12" s="3"/>
    </row>
    <row r="13" spans="1:1015" ht="17" customHeight="1">
      <c r="A13" s="147" t="str">
        <f>Synthèse!A19</f>
        <v>Cadres</v>
      </c>
      <c r="B13" s="33" t="str">
        <f>Synthèse!B19</f>
        <v>2.1</v>
      </c>
      <c r="C13" s="32" t="str">
        <f>Synthèse!C19</f>
        <v>Chaque cadre a-t-il un titre de cadre ?</v>
      </c>
      <c r="D13" s="2" t="s">
        <v>36</v>
      </c>
      <c r="E13" s="85"/>
      <c r="F13" s="32"/>
    </row>
    <row r="14" spans="1:1015" ht="33.5" customHeight="1">
      <c r="A14" s="147"/>
      <c r="B14" s="33" t="str">
        <f>Synthèse!B20</f>
        <v>2.2</v>
      </c>
      <c r="C14" s="32" t="str">
        <f>Synthèse!C20</f>
        <v>Pour chaque cadre ayant un titre de cadre, ce titre de cadre est-il pertinent ?</v>
      </c>
      <c r="D14" s="2" t="s">
        <v>36</v>
      </c>
      <c r="E14" s="32"/>
      <c r="F14" s="32"/>
    </row>
    <row r="15" spans="1:1015" ht="45" customHeight="1">
      <c r="A15" s="147" t="str">
        <f>Synthèse!A22</f>
        <v>Couleurs</v>
      </c>
      <c r="B15" s="2" t="str">
        <f>Synthèse!B22</f>
        <v>3.1</v>
      </c>
      <c r="C15" s="3" t="str">
        <f>Synthèse!C22</f>
        <v>Dans chaque page web, l’information ne doit pas être donnée uniquement par la couleur. Cette règle est-elle respectée ?</v>
      </c>
      <c r="D15" s="2" t="s">
        <v>34</v>
      </c>
      <c r="E15" s="3"/>
      <c r="F15" s="3"/>
    </row>
    <row r="16" spans="1:1015" ht="135">
      <c r="A16" s="147"/>
      <c r="B16" s="2" t="str">
        <f>Synthèse!B23</f>
        <v>3.2</v>
      </c>
      <c r="C16" s="3" t="str">
        <f>Synthèse!C23</f>
        <v>Dans chaque page web, le contraste entre la couleur du texte et la couleur de son arrière-plan est-il suffisamment élevé (hors cas particuliers) ?</v>
      </c>
      <c r="D16" s="2" t="s">
        <v>35</v>
      </c>
      <c r="E16" s="90" t="s">
        <v>451</v>
      </c>
      <c r="F16" s="3" t="s">
        <v>452</v>
      </c>
    </row>
    <row r="17" spans="1:6" ht="75">
      <c r="A17" s="147"/>
      <c r="B17" s="2" t="str">
        <f>Synthèse!B24</f>
        <v>3.3</v>
      </c>
      <c r="C17" s="3" t="str">
        <f>Synthèse!C24</f>
        <v>Dans chaque page web, les couleurs utilisées dans les composants d’interface ou les éléments graphiques porteurs d’informations sont-elles suffisamment contrastées (hors cas particuliers) ?</v>
      </c>
      <c r="D17" s="2" t="s">
        <v>34</v>
      </c>
      <c r="E17" s="90" t="s">
        <v>334</v>
      </c>
      <c r="F17" s="3"/>
    </row>
    <row r="18" spans="1:6" ht="45">
      <c r="A18" s="147" t="str">
        <f>Synthèse!A26</f>
        <v>Multimédia</v>
      </c>
      <c r="B18" s="33" t="str">
        <f>Synthèse!B26</f>
        <v>4.1</v>
      </c>
      <c r="C18" s="32" t="str">
        <f>Synthèse!C26</f>
        <v>Chaque média temporel pré-enregistré a-t-il, si nécessaire, une transcription textuelle ou une audiodescription (hors cas particuliers) ?</v>
      </c>
      <c r="D18" s="33" t="s">
        <v>36</v>
      </c>
      <c r="E18" s="32"/>
      <c r="F18" s="32"/>
    </row>
    <row r="19" spans="1:6" ht="60">
      <c r="A19" s="147"/>
      <c r="B19" s="33" t="str">
        <f>Synthèse!B27</f>
        <v>4.2</v>
      </c>
      <c r="C19" s="32" t="str">
        <f>Synthèse!C27</f>
        <v>Pour chaque média temporel pré-enregistré ayant une transcription textuelle ou une audiodescription synchronisée, celles-ci sont-elles pertinentes (hors cas particuliers) ?</v>
      </c>
      <c r="D19" s="33" t="s">
        <v>36</v>
      </c>
      <c r="E19" s="32"/>
      <c r="F19" s="32"/>
    </row>
    <row r="20" spans="1:6" ht="45">
      <c r="A20" s="147"/>
      <c r="B20" s="33" t="str">
        <f>Synthèse!B28</f>
        <v>4.3</v>
      </c>
      <c r="C20" s="32" t="str">
        <f>Synthèse!C28</f>
        <v>Chaque média temporel synchronisé pré-enregistré a-t-il, si nécessaire, des sous-titres synchronisés (hors cas particuliers) ?</v>
      </c>
      <c r="D20" s="33" t="s">
        <v>36</v>
      </c>
      <c r="E20" s="32"/>
      <c r="F20" s="32"/>
    </row>
    <row r="21" spans="1:6" ht="45">
      <c r="A21" s="147"/>
      <c r="B21" s="33" t="str">
        <f>Synthèse!B29</f>
        <v>4.4</v>
      </c>
      <c r="C21" s="32" t="str">
        <f>Synthèse!C29</f>
        <v>Pour chaque média temporel synchronisé pré-enregistré ayant des sous-titres synchronisés, ces sous-titres sont-ils pertinents ?</v>
      </c>
      <c r="D21" s="33" t="s">
        <v>36</v>
      </c>
      <c r="E21" s="32"/>
      <c r="F21" s="32"/>
    </row>
    <row r="22" spans="1:6" ht="45">
      <c r="A22" s="147"/>
      <c r="B22" s="33" t="str">
        <f>Synthèse!B30</f>
        <v>4.5</v>
      </c>
      <c r="C22" s="32" t="str">
        <f>Synthèse!C30</f>
        <v>Chaque média temporel pré-enregistré a-t-il, si nécessaire, une audiodescription synchronisée (hors cas particuliers) ?</v>
      </c>
      <c r="D22" s="33" t="s">
        <v>36</v>
      </c>
      <c r="E22" s="32"/>
      <c r="F22" s="32"/>
    </row>
    <row r="23" spans="1:6" ht="45">
      <c r="A23" s="147"/>
      <c r="B23" s="33" t="str">
        <f>Synthèse!B31</f>
        <v>4.6</v>
      </c>
      <c r="C23" s="32" t="str">
        <f>Synthèse!C31</f>
        <v>Pour chaque média temporel pré-enregistré ayant une audiodescription synchronisée, celle-ci est-elle pertinente ?</v>
      </c>
      <c r="D23" s="33" t="s">
        <v>36</v>
      </c>
      <c r="E23" s="32"/>
      <c r="F23" s="32"/>
    </row>
    <row r="24" spans="1:6" ht="30">
      <c r="A24" s="147"/>
      <c r="B24" s="33" t="str">
        <f>Synthèse!B32</f>
        <v>4.7</v>
      </c>
      <c r="C24" s="32" t="str">
        <f>Synthèse!C32</f>
        <v>Chaque média temporel est-il clairement identifiable (hors cas particuliers) ?</v>
      </c>
      <c r="D24" s="33" t="s">
        <v>36</v>
      </c>
      <c r="E24" s="32"/>
      <c r="F24" s="32"/>
    </row>
    <row r="25" spans="1:6" ht="30">
      <c r="A25" s="147"/>
      <c r="B25" s="33" t="str">
        <f>Synthèse!B33</f>
        <v>4.8</v>
      </c>
      <c r="C25" s="32" t="str">
        <f>Synthèse!C33</f>
        <v>Chaque média non temporel a-t-il, si nécessaire, une alternative (hors cas particuliers) ?</v>
      </c>
      <c r="D25" s="33" t="s">
        <v>36</v>
      </c>
      <c r="E25" s="32"/>
      <c r="F25" s="32"/>
    </row>
    <row r="26" spans="1:6" ht="30">
      <c r="A26" s="147"/>
      <c r="B26" s="33" t="str">
        <f>Synthèse!B34</f>
        <v>4.9</v>
      </c>
      <c r="C26" s="32" t="str">
        <f>Synthèse!C34</f>
        <v>Pour chaque média non temporel ayant une alternative, cette alternative est-elle pertinente ?</v>
      </c>
      <c r="D26" s="33" t="s">
        <v>36</v>
      </c>
      <c r="E26" s="32"/>
      <c r="F26" s="32"/>
    </row>
    <row r="27" spans="1:6" ht="30">
      <c r="A27" s="147"/>
      <c r="B27" s="33" t="str">
        <f>Synthèse!B35</f>
        <v>4.10</v>
      </c>
      <c r="C27" s="32" t="str">
        <f>Synthèse!C35</f>
        <v>Chaque son déclenché automatiquement est-il contrôlable par l’utilisateur ?</v>
      </c>
      <c r="D27" s="33" t="s">
        <v>36</v>
      </c>
      <c r="E27" s="32"/>
      <c r="F27" s="32"/>
    </row>
    <row r="28" spans="1:6" ht="45">
      <c r="A28" s="147"/>
      <c r="B28" s="33" t="str">
        <f>Synthèse!B36</f>
        <v>4.11</v>
      </c>
      <c r="C28" s="32" t="str">
        <f>Synthèse!C36</f>
        <v>La consultation de chaque média temporel est-elle, si nécessaire, contrôlable par le clavier et tout dispositif de pointage ?</v>
      </c>
      <c r="D28" s="33" t="s">
        <v>36</v>
      </c>
      <c r="E28" s="32"/>
      <c r="F28" s="32"/>
    </row>
    <row r="29" spans="1:6" ht="45">
      <c r="A29" s="147"/>
      <c r="B29" s="33" t="str">
        <f>Synthèse!B37</f>
        <v>4.12</v>
      </c>
      <c r="C29" s="32" t="str">
        <f>Synthèse!C37</f>
        <v>La consultation de chaque média non temporel est-elle contrôlable par le clavier et tout dispositif de pointage ?</v>
      </c>
      <c r="D29" s="33" t="s">
        <v>36</v>
      </c>
      <c r="E29" s="32"/>
      <c r="F29" s="32"/>
    </row>
    <row r="30" spans="1:6" ht="45">
      <c r="A30" s="147"/>
      <c r="B30" s="33" t="str">
        <f>Synthèse!B38</f>
        <v>4.13</v>
      </c>
      <c r="C30" s="32" t="str">
        <f>Synthèse!C38</f>
        <v>Chaque média temporel et non temporel est-il compatible avec les technologies d’assistance (hors cas particuliers) ?</v>
      </c>
      <c r="D30" s="33" t="s">
        <v>36</v>
      </c>
      <c r="E30" s="32"/>
      <c r="F30" s="32"/>
    </row>
    <row r="31" spans="1:6" ht="30">
      <c r="A31" s="147" t="str">
        <f>Synthèse!A40</f>
        <v>Tableaux</v>
      </c>
      <c r="B31" s="2" t="str">
        <f>Synthèse!B40</f>
        <v>5.1</v>
      </c>
      <c r="C31" s="3" t="str">
        <f>Synthèse!C40</f>
        <v>Chaque tableau de données complexe a-t-il un résumé ?</v>
      </c>
      <c r="D31" s="33" t="s">
        <v>36</v>
      </c>
      <c r="E31" s="3"/>
      <c r="F31" s="3"/>
    </row>
    <row r="32" spans="1:6" ht="30">
      <c r="A32" s="147"/>
      <c r="B32" s="2" t="str">
        <f>Synthèse!B41</f>
        <v>5.2</v>
      </c>
      <c r="C32" s="3" t="str">
        <f>Synthèse!C41</f>
        <v>Pour chaque tableau de données complexe ayant un résumé, celui-ci est-il pertinent ?</v>
      </c>
      <c r="D32" s="33" t="s">
        <v>36</v>
      </c>
      <c r="E32" s="3"/>
      <c r="F32" s="3"/>
    </row>
    <row r="33" spans="1:6" ht="45">
      <c r="A33" s="147"/>
      <c r="B33" s="2" t="str">
        <f>Synthèse!B42</f>
        <v>5.3</v>
      </c>
      <c r="C33" s="3" t="str">
        <f>Synthèse!C42</f>
        <v>Pour chaque tableau de mise en forme, le contenu linéarisé reste-t-il compréhensible (hors cas particuliers) ?</v>
      </c>
      <c r="D33" s="2" t="s">
        <v>36</v>
      </c>
      <c r="E33" s="3"/>
      <c r="F33" s="3"/>
    </row>
    <row r="34" spans="1:6" ht="150">
      <c r="A34" s="147"/>
      <c r="B34" s="2" t="str">
        <f>Synthèse!B43</f>
        <v>5.4</v>
      </c>
      <c r="C34" s="3" t="str">
        <f>Synthèse!C43</f>
        <v>Pour chaque tableau de données ayant un titre, le titre est-il correctement associé au tableau de données ?</v>
      </c>
      <c r="D34" s="2" t="s">
        <v>35</v>
      </c>
      <c r="E34" s="3" t="s">
        <v>392</v>
      </c>
      <c r="F34" s="3"/>
    </row>
    <row r="35" spans="1:6" ht="30">
      <c r="A35" s="147"/>
      <c r="B35" s="2" t="str">
        <f>Synthèse!B44</f>
        <v>5.5</v>
      </c>
      <c r="C35" s="3" t="str">
        <f>Synthèse!C44</f>
        <v>Pour chaque tableau de données ayant un titre, celui-ci est-il pertinent ?</v>
      </c>
      <c r="D35" s="2" t="s">
        <v>36</v>
      </c>
      <c r="E35" s="3"/>
      <c r="F35" s="3"/>
    </row>
    <row r="36" spans="1:6" ht="300">
      <c r="A36" s="147"/>
      <c r="B36" s="2" t="str">
        <f>Synthèse!B45</f>
        <v>5.6</v>
      </c>
      <c r="C36" s="3" t="str">
        <f>Synthèse!C45</f>
        <v>Pour chaque tableau de données, chaque en-tête de colonnes et chaque en-tête de lignes sont-ils correctement déclarés ?</v>
      </c>
      <c r="D36" s="2" t="s">
        <v>35</v>
      </c>
      <c r="E36" s="3" t="s">
        <v>393</v>
      </c>
      <c r="F36" s="3"/>
    </row>
    <row r="37" spans="1:6" ht="60">
      <c r="A37" s="147"/>
      <c r="B37" s="2" t="str">
        <f>Synthèse!B46</f>
        <v>5.7</v>
      </c>
      <c r="C37" s="3" t="str">
        <f>Synthèse!C46</f>
        <v>Pour chaque tableau de données, la technique appropriée permettant d’associer chaque cellule avec ses en-têtes est-elle utilisée (hors cas particuliers) ?</v>
      </c>
      <c r="D37" s="2" t="s">
        <v>35</v>
      </c>
      <c r="E37" s="3" t="s">
        <v>374</v>
      </c>
      <c r="F37" s="3"/>
    </row>
    <row r="38" spans="1:6" ht="45">
      <c r="A38" s="147"/>
      <c r="B38" s="2" t="str">
        <f>Synthèse!B47</f>
        <v>5.8</v>
      </c>
      <c r="C38" s="3" t="str">
        <f>Synthèse!C47</f>
        <v>Chaque tableau de mise en forme ne doit pas utiliser d’éléments propres aux tableaux de données. Cette règle est-elle respectée ?</v>
      </c>
      <c r="D38" s="2" t="s">
        <v>36</v>
      </c>
      <c r="E38" s="3"/>
      <c r="F38" s="3"/>
    </row>
    <row r="39" spans="1:6" ht="75">
      <c r="A39" s="147" t="str">
        <f>Synthèse!A49</f>
        <v>Liens</v>
      </c>
      <c r="B39" s="33" t="str">
        <f>Synthèse!B49</f>
        <v>6.1</v>
      </c>
      <c r="C39" s="32" t="str">
        <f>Synthèse!C49</f>
        <v>Chaque lien est-il explicite (hors cas particuliers) ?</v>
      </c>
      <c r="D39" s="33" t="s">
        <v>34</v>
      </c>
      <c r="E39" s="91" t="s">
        <v>449</v>
      </c>
      <c r="F39" s="32"/>
    </row>
    <row r="40" spans="1:6" ht="30">
      <c r="A40" s="147"/>
      <c r="B40" s="33" t="str">
        <f>Synthèse!B50</f>
        <v>6.2</v>
      </c>
      <c r="C40" s="32" t="str">
        <f>Synthèse!C50</f>
        <v>Dans chaque page web, chaque lien a-t-il un intitulé ?</v>
      </c>
      <c r="D40" s="33" t="s">
        <v>34</v>
      </c>
      <c r="E40" s="32"/>
      <c r="F40" s="32"/>
    </row>
    <row r="41" spans="1:6" ht="30">
      <c r="A41" s="147" t="str">
        <f>Synthèse!A52</f>
        <v>Scripts</v>
      </c>
      <c r="B41" s="2" t="str">
        <f>Synthèse!B52</f>
        <v>7.1</v>
      </c>
      <c r="C41" s="3" t="str">
        <f>Synthèse!C52</f>
        <v>Chaque script est-il, si nécessaire, compatible avec les technologies d’assistance ?</v>
      </c>
      <c r="D41" s="2" t="s">
        <v>35</v>
      </c>
      <c r="E41" s="3" t="s">
        <v>376</v>
      </c>
      <c r="F41" s="3"/>
    </row>
    <row r="42" spans="1:6" ht="30">
      <c r="A42" s="147"/>
      <c r="B42" s="2" t="str">
        <f>Synthèse!B53</f>
        <v>7.2</v>
      </c>
      <c r="C42" s="3" t="str">
        <f>Synthèse!C53</f>
        <v>Pour chaque script ayant une alternative, cette alternative est-elle pertinente ?</v>
      </c>
      <c r="D42" s="2" t="s">
        <v>36</v>
      </c>
      <c r="E42" s="3"/>
      <c r="F42" s="3"/>
    </row>
    <row r="43" spans="1:6" ht="210">
      <c r="A43" s="147"/>
      <c r="B43" s="2" t="str">
        <f>Synthèse!B54</f>
        <v>7.3</v>
      </c>
      <c r="C43" s="3" t="str">
        <f>Synthèse!C54</f>
        <v>Chaque script est-il contrôlable par le clavier et par tout dispositif de pointage (hors cas particuliers) ?</v>
      </c>
      <c r="D43" s="2" t="s">
        <v>35</v>
      </c>
      <c r="E43" s="3" t="s">
        <v>394</v>
      </c>
      <c r="F43" s="3"/>
    </row>
    <row r="44" spans="1:6" ht="45">
      <c r="A44" s="147"/>
      <c r="B44" s="2" t="str">
        <f>Synthèse!B55</f>
        <v>7.4</v>
      </c>
      <c r="C44" s="3" t="str">
        <f>Synthèse!C55</f>
        <v>Pour chaque script qui initie un changement de contexte, l’utilisateur est-il averti ou en a-t-il le contrôle ?</v>
      </c>
      <c r="D44" s="2" t="s">
        <v>36</v>
      </c>
      <c r="E44" s="3"/>
      <c r="F44" s="3"/>
    </row>
    <row r="45" spans="1:6" ht="45">
      <c r="A45" s="147"/>
      <c r="B45" s="2" t="str">
        <f>Synthèse!B56</f>
        <v>7.5</v>
      </c>
      <c r="C45" s="3" t="str">
        <f>Synthèse!C56</f>
        <v>Dans chaque page web, les messages de statut sont-ils correctement restitués par les technologies d’assistance ?</v>
      </c>
      <c r="D45" s="2" t="s">
        <v>36</v>
      </c>
      <c r="E45" s="3"/>
      <c r="F45" s="3"/>
    </row>
    <row r="46" spans="1:6" ht="30" customHeight="1">
      <c r="A46" s="147" t="str">
        <f>Synthèse!A58</f>
        <v>Éléments obligatoires</v>
      </c>
      <c r="B46" s="33" t="str">
        <f>Synthèse!B58</f>
        <v>8.1</v>
      </c>
      <c r="C46" s="32" t="str">
        <f>Synthèse!C58</f>
        <v>Chaque page web est-elle définie par un type de document ?</v>
      </c>
      <c r="D46" s="33" t="s">
        <v>34</v>
      </c>
      <c r="E46" s="32"/>
      <c r="F46" s="32"/>
    </row>
    <row r="47" spans="1:6" ht="30">
      <c r="A47" s="147"/>
      <c r="B47" s="33" t="str">
        <f>Synthèse!B59</f>
        <v>8.2</v>
      </c>
      <c r="C47" s="32" t="str">
        <f>Synthèse!C59</f>
        <v>Pour chaque page web, le code source généré est-il valide selon le type de document spécifié ?</v>
      </c>
      <c r="D47" s="33" t="s">
        <v>36</v>
      </c>
      <c r="E47" s="91" t="s">
        <v>336</v>
      </c>
      <c r="F47" s="32"/>
    </row>
    <row r="48" spans="1:6" ht="30">
      <c r="A48" s="147"/>
      <c r="B48" s="33" t="str">
        <f>Synthèse!B60</f>
        <v>8.3</v>
      </c>
      <c r="C48" s="32" t="str">
        <f>Synthèse!C60</f>
        <v>Dans chaque page web, la langue par défaut est-elle présente ?</v>
      </c>
      <c r="D48" s="33" t="s">
        <v>34</v>
      </c>
      <c r="E48" s="32"/>
      <c r="F48" s="32"/>
    </row>
    <row r="49" spans="1:6" ht="30">
      <c r="A49" s="147"/>
      <c r="B49" s="33" t="str">
        <f>Synthèse!B61</f>
        <v>8.4</v>
      </c>
      <c r="C49" s="32" t="str">
        <f>Synthèse!C61</f>
        <v>Pour chaque page web ayant une langue par défaut, le code de langue est-il pertinent ?</v>
      </c>
      <c r="D49" s="33" t="s">
        <v>34</v>
      </c>
      <c r="E49" s="32"/>
      <c r="F49" s="32"/>
    </row>
    <row r="50" spans="1:6" ht="15">
      <c r="A50" s="147"/>
      <c r="B50" s="33" t="str">
        <f>Synthèse!B62</f>
        <v>8.5</v>
      </c>
      <c r="C50" s="32" t="str">
        <f>Synthèse!C62</f>
        <v>Chaque page web a-t-elle un titre de page ?</v>
      </c>
      <c r="D50" s="33" t="s">
        <v>34</v>
      </c>
      <c r="E50" s="32"/>
      <c r="F50" s="32"/>
    </row>
    <row r="51" spans="1:6" ht="30">
      <c r="A51" s="147"/>
      <c r="B51" s="33" t="str">
        <f>Synthèse!B63</f>
        <v>8.6</v>
      </c>
      <c r="C51" s="32" t="str">
        <f>Synthèse!C63</f>
        <v>Pour chaque page web ayant un titre de page, ce titre est-il pertinent ?</v>
      </c>
      <c r="D51" s="33" t="s">
        <v>34</v>
      </c>
      <c r="E51" s="32"/>
      <c r="F51" s="32"/>
    </row>
    <row r="52" spans="1:6" ht="45">
      <c r="A52" s="147"/>
      <c r="B52" s="33" t="str">
        <f>Synthèse!B64</f>
        <v>8.7</v>
      </c>
      <c r="C52" s="32" t="str">
        <f>Synthèse!C64</f>
        <v>Dans chaque page web, chaque changement de langue est-il indiqué dans le code source (hors cas particuliers) ?</v>
      </c>
      <c r="D52" s="33" t="s">
        <v>36</v>
      </c>
      <c r="E52" s="32"/>
      <c r="F52" s="32"/>
    </row>
    <row r="53" spans="1:6" ht="45">
      <c r="A53" s="147"/>
      <c r="B53" s="33" t="str">
        <f>Synthèse!B65</f>
        <v>8.8</v>
      </c>
      <c r="C53" s="32" t="str">
        <f>Synthèse!C65</f>
        <v>Dans chaque page web, le code de langue de chaque changement de langue est-il valide et pertinent ?</v>
      </c>
      <c r="D53" s="33" t="s">
        <v>36</v>
      </c>
      <c r="E53" s="32"/>
      <c r="F53" s="32"/>
    </row>
    <row r="54" spans="1:6" ht="60">
      <c r="A54" s="147"/>
      <c r="B54" s="33" t="str">
        <f>Synthèse!B66</f>
        <v>8.9</v>
      </c>
      <c r="C54" s="32" t="str">
        <f>Synthèse!C66</f>
        <v>Dans chaque page web, les balises ne doivent pas être utilisées uniquement à des fins de présentation. Cette règle est-elle respectée ?</v>
      </c>
      <c r="D54" s="33" t="s">
        <v>35</v>
      </c>
      <c r="E54" s="32" t="s">
        <v>357</v>
      </c>
      <c r="F54" s="32"/>
    </row>
    <row r="55" spans="1:6" ht="30">
      <c r="A55" s="147"/>
      <c r="B55" s="33" t="str">
        <f>Synthèse!B67</f>
        <v>8.10</v>
      </c>
      <c r="C55" s="32" t="str">
        <f>Synthèse!C67</f>
        <v>Dans chaque page web, les changements du sens de lecture sont-ils signalés ?</v>
      </c>
      <c r="D55" s="33" t="s">
        <v>36</v>
      </c>
      <c r="E55" s="32"/>
      <c r="F55" s="32"/>
    </row>
    <row r="56" spans="1:6" ht="105">
      <c r="A56" s="147" t="str">
        <f>Synthèse!A69</f>
        <v>Structure</v>
      </c>
      <c r="B56" s="45" t="str">
        <f>Synthèse!B69</f>
        <v>9.1</v>
      </c>
      <c r="C56" s="35" t="str">
        <f>Synthèse!C69</f>
        <v>Dans chaque page web, l’information est-elle structurée par l’utilisation appropriée de titres ?</v>
      </c>
      <c r="D56" s="45" t="s">
        <v>35</v>
      </c>
      <c r="E56" s="35" t="s">
        <v>395</v>
      </c>
      <c r="F56" s="35"/>
    </row>
    <row r="57" spans="1:6" ht="45">
      <c r="A57" s="147"/>
      <c r="B57" s="45" t="str">
        <f>Synthèse!B70</f>
        <v>9.2</v>
      </c>
      <c r="C57" s="35" t="str">
        <f>Synthèse!C70</f>
        <v>Dans chaque page web, la structure du document est-elle cohérente (hors cas particuliers) ?</v>
      </c>
      <c r="D57" s="45" t="s">
        <v>34</v>
      </c>
      <c r="E57" s="89" t="s">
        <v>336</v>
      </c>
      <c r="F57" s="35"/>
    </row>
    <row r="58" spans="1:6" ht="398">
      <c r="A58" s="147"/>
      <c r="B58" s="45" t="str">
        <f>Synthèse!B71</f>
        <v>9.3</v>
      </c>
      <c r="C58" s="35" t="str">
        <f>Synthèse!C71</f>
        <v>Dans chaque page web, chaque liste est-elle correctement structurée ?</v>
      </c>
      <c r="D58" s="45" t="s">
        <v>35</v>
      </c>
      <c r="E58" s="35" t="s">
        <v>450</v>
      </c>
      <c r="F58" s="35" t="s">
        <v>443</v>
      </c>
    </row>
    <row r="59" spans="1:6" ht="30">
      <c r="A59" s="147"/>
      <c r="B59" s="45" t="str">
        <f>Synthèse!B72</f>
        <v>9.4</v>
      </c>
      <c r="C59" s="35" t="str">
        <f>Synthèse!C72</f>
        <v>Dans chaque page web, chaque citation est-elle correctement indiquée ?</v>
      </c>
      <c r="D59" s="45" t="s">
        <v>36</v>
      </c>
      <c r="E59" s="35"/>
      <c r="F59" s="35"/>
    </row>
    <row r="60" spans="1:6" ht="45">
      <c r="A60" s="147" t="str">
        <f>Synthèse!A74</f>
        <v>Présentation</v>
      </c>
      <c r="B60" s="33" t="str">
        <f>Synthèse!B74</f>
        <v>10.1</v>
      </c>
      <c r="C60" s="32" t="str">
        <f>Synthèse!C74</f>
        <v>Dans le site web, des feuilles de styles sont-elles utilisées pour contrôler la présentation de l’information ?</v>
      </c>
      <c r="D60" s="33" t="s">
        <v>35</v>
      </c>
      <c r="E60" s="32" t="s">
        <v>396</v>
      </c>
      <c r="F60" s="32"/>
    </row>
    <row r="61" spans="1:6" ht="45">
      <c r="A61" s="147"/>
      <c r="B61" s="33" t="str">
        <f>Synthèse!B75</f>
        <v>10.2</v>
      </c>
      <c r="C61" s="32" t="str">
        <f>Synthèse!C75</f>
        <v>Dans chaque page web, le contenu visible porteur d’information reste-t-il présent lorsque les feuilles de styles sont désactivées ?</v>
      </c>
      <c r="D61" s="33" t="s">
        <v>34</v>
      </c>
      <c r="E61" s="32"/>
      <c r="F61" s="32"/>
    </row>
    <row r="62" spans="1:6" ht="45">
      <c r="A62" s="147"/>
      <c r="B62" s="33" t="str">
        <f>Synthèse!B76</f>
        <v>10.3</v>
      </c>
      <c r="C62" s="32" t="str">
        <f>Synthèse!C76</f>
        <v>Dans chaque page web, l’information reste-t-elle compréhensible lorsque les feuilles de styles sont désactivées ?</v>
      </c>
      <c r="D62" s="33" t="s">
        <v>34</v>
      </c>
      <c r="E62" s="32"/>
      <c r="F62" s="32"/>
    </row>
    <row r="63" spans="1:6" ht="45">
      <c r="A63" s="147"/>
      <c r="B63" s="33" t="str">
        <f>Synthèse!B77</f>
        <v>10.4</v>
      </c>
      <c r="C63" s="32" t="str">
        <f>Synthèse!C77</f>
        <v>Dans chaque page web, le texte reste-t-il lisible lorsque la taille des caractères est augmentée jusqu’à 200%, au moins (hors cas particuliers) ?</v>
      </c>
      <c r="D63" s="33" t="s">
        <v>34</v>
      </c>
      <c r="E63" s="32"/>
      <c r="F63" s="32"/>
    </row>
    <row r="64" spans="1:6" ht="45">
      <c r="A64" s="147"/>
      <c r="B64" s="33" t="str">
        <f>Synthèse!B78</f>
        <v>10.5</v>
      </c>
      <c r="C64" s="32" t="str">
        <f>Synthèse!C78</f>
        <v>Dans chaque page web, les déclarations CSS de couleurs de fond d’élément et de police sont-elles correctement utilisées ?</v>
      </c>
      <c r="D64" s="33" t="s">
        <v>34</v>
      </c>
      <c r="E64" s="32"/>
      <c r="F64" s="32"/>
    </row>
    <row r="65" spans="1:6" ht="45">
      <c r="A65" s="147"/>
      <c r="B65" s="33" t="str">
        <f>Synthèse!B79</f>
        <v>10.6</v>
      </c>
      <c r="C65" s="32" t="str">
        <f>Synthèse!C79</f>
        <v>Dans chaque page web, chaque lien dont la nature n’est pas évidente est-il visible par rapport au texte environnant ?</v>
      </c>
      <c r="D65" s="33" t="s">
        <v>34</v>
      </c>
      <c r="E65" s="32" t="s">
        <v>361</v>
      </c>
      <c r="F65" s="32"/>
    </row>
    <row r="66" spans="1:6" ht="45">
      <c r="A66" s="147"/>
      <c r="B66" s="33" t="str">
        <f>Synthèse!B80</f>
        <v>10.7</v>
      </c>
      <c r="C66" s="32" t="str">
        <f>Synthèse!C80</f>
        <v>Dans chaque page web, pour chaque élément recevant le focus, la prise de focus est-elle visible ?</v>
      </c>
      <c r="D66" s="33" t="s">
        <v>36</v>
      </c>
      <c r="E66" s="91" t="s">
        <v>336</v>
      </c>
      <c r="F66" s="32"/>
    </row>
    <row r="67" spans="1:6" ht="45">
      <c r="A67" s="147"/>
      <c r="B67" s="33" t="str">
        <f>Synthèse!B81</f>
        <v>10.8</v>
      </c>
      <c r="C67" s="32" t="str">
        <f>Synthèse!C81</f>
        <v>Pour chaque page web, les contenus cachés ont-ils vocation à être ignorés par les technologies d’assistance ?</v>
      </c>
      <c r="D67" s="33" t="s">
        <v>36</v>
      </c>
      <c r="E67" s="91" t="s">
        <v>348</v>
      </c>
      <c r="F67" s="32"/>
    </row>
    <row r="68" spans="1:6" ht="45">
      <c r="A68" s="147"/>
      <c r="B68" s="33" t="str">
        <f>Synthèse!B82</f>
        <v>10.9</v>
      </c>
      <c r="C68" s="32" t="str">
        <f>Synthèse!C82</f>
        <v>Dans chaque page web, l’information ne doit pas être donnée uniquement par la forme, taille ou position. Cette règle est-elle respectée ?</v>
      </c>
      <c r="D68" s="33" t="s">
        <v>34</v>
      </c>
      <c r="E68" s="32"/>
      <c r="F68" s="32"/>
    </row>
    <row r="69" spans="1:6" ht="60">
      <c r="A69" s="147"/>
      <c r="B69" s="33" t="str">
        <f>Synthèse!B83</f>
        <v>10.10</v>
      </c>
      <c r="C69" s="32" t="str">
        <f>Synthèse!C83</f>
        <v>Dans chaque page web, l’information ne doit pas être donnée par la forme, taille ou position uniquement. Cette règle est-elle implémentée de façon pertinente ?</v>
      </c>
      <c r="D69" s="33" t="s">
        <v>34</v>
      </c>
      <c r="E69" s="32"/>
      <c r="F69" s="32"/>
    </row>
    <row r="70" spans="1:6" ht="105">
      <c r="A70" s="147"/>
      <c r="B70" s="33" t="str">
        <f>Synthèse!B84</f>
        <v>10.11</v>
      </c>
      <c r="C70" s="32"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33" t="s">
        <v>34</v>
      </c>
      <c r="E70" s="32"/>
      <c r="F70" s="32"/>
    </row>
    <row r="71" spans="1:6" ht="60">
      <c r="A71" s="147"/>
      <c r="B71" s="33" t="str">
        <f>Synthèse!B85</f>
        <v>10.12</v>
      </c>
      <c r="C71" s="32" t="str">
        <f>Synthèse!C85</f>
        <v>Dans chaque page web, les propriétés d’espacement du texte peuvent-elles être redéfinies par l’utilisateur sans perte de contenu ou de fonctionnalité (hors cas particuliers) ?</v>
      </c>
      <c r="D71" s="33" t="s">
        <v>34</v>
      </c>
      <c r="E71" s="32"/>
      <c r="F71" s="32"/>
    </row>
    <row r="72" spans="1:6" ht="75">
      <c r="A72" s="147"/>
      <c r="B72" s="33" t="str">
        <f>Synthèse!B86</f>
        <v>10.13</v>
      </c>
      <c r="C72" s="32" t="str">
        <f>Synthèse!C86</f>
        <v>Dans chaque page web, les contenus additionnels apparaissant à la prise de focus ou au survol d’un composant d’interface sont-ils contrôlables par l’utilisateur (hors cas particuliers) ?</v>
      </c>
      <c r="D72" s="33" t="s">
        <v>36</v>
      </c>
      <c r="E72" s="32"/>
      <c r="F72" s="32"/>
    </row>
    <row r="73" spans="1:6" ht="60">
      <c r="A73" s="147"/>
      <c r="B73" s="33" t="str">
        <f>Synthèse!B87</f>
        <v>10.14</v>
      </c>
      <c r="C73" s="32" t="str">
        <f>Synthèse!C87</f>
        <v>Dans chaque page web, les contenus additionnels apparaissant via les styles CSS uniquement peuvent-ils être rendus visibles au clavier et par tout dispositif de pointage ?</v>
      </c>
      <c r="D73" s="33" t="s">
        <v>36</v>
      </c>
      <c r="E73" s="32"/>
      <c r="F73" s="32"/>
    </row>
    <row r="74" spans="1:6" ht="15">
      <c r="A74" s="147" t="str">
        <f>Synthèse!A89</f>
        <v>Formulaires</v>
      </c>
      <c r="B74" s="2" t="str">
        <f>Synthèse!B89</f>
        <v>11.1</v>
      </c>
      <c r="C74" s="3" t="str">
        <f>Synthèse!C89</f>
        <v>Chaque champ de formulaire a-t-il une étiquette ?</v>
      </c>
      <c r="D74" s="33" t="s">
        <v>36</v>
      </c>
      <c r="E74" s="3"/>
      <c r="F74" s="3"/>
    </row>
    <row r="75" spans="1:6" ht="45">
      <c r="A75" s="147"/>
      <c r="B75" s="2" t="str">
        <f>Synthèse!B90</f>
        <v>11.2</v>
      </c>
      <c r="C75" s="3" t="str">
        <f>Synthèse!C90</f>
        <v>Chaque étiquette associée à un champ de formulaire est-elle pertinente (hors cas particuliers) ?</v>
      </c>
      <c r="D75" s="33" t="s">
        <v>36</v>
      </c>
      <c r="E75" s="3"/>
      <c r="F75" s="3"/>
    </row>
    <row r="76" spans="1:6" ht="75">
      <c r="A76" s="147"/>
      <c r="B76" s="2" t="str">
        <f>Synthèse!B91</f>
        <v>11.3</v>
      </c>
      <c r="C76" s="3" t="str">
        <f>Synthèse!C91</f>
        <v>Dans chaque formulaire, chaque étiquette associée à un champ de formulaire ayant la même fonction et répété plusieurs fois dans une même page ou dans un ensemble de pages est-elle cohérente ?</v>
      </c>
      <c r="D76" s="33" t="s">
        <v>36</v>
      </c>
      <c r="E76" s="3"/>
      <c r="F76" s="3"/>
    </row>
    <row r="77" spans="1:6" ht="45">
      <c r="A77" s="147"/>
      <c r="B77" s="2" t="str">
        <f>Synthèse!B92</f>
        <v>11.4</v>
      </c>
      <c r="C77" s="3" t="str">
        <f>Synthèse!C92</f>
        <v>Dans chaque formulaire, chaque étiquette de champ et son champ associé sont-ils accolés (hors cas particuliers) ?</v>
      </c>
      <c r="D77" s="33" t="s">
        <v>36</v>
      </c>
      <c r="E77" s="3"/>
      <c r="F77" s="3"/>
    </row>
    <row r="78" spans="1:6" ht="30">
      <c r="A78" s="147"/>
      <c r="B78" s="2" t="str">
        <f>Synthèse!B93</f>
        <v>11.5</v>
      </c>
      <c r="C78" s="3" t="str">
        <f>Synthèse!C93</f>
        <v>Dans chaque formulaire, les champs de même nature sont-ils regroupés, si nécessaire ?</v>
      </c>
      <c r="D78" s="33" t="s">
        <v>36</v>
      </c>
      <c r="E78" s="3"/>
      <c r="F78" s="3"/>
    </row>
    <row r="79" spans="1:6" ht="30">
      <c r="A79" s="147"/>
      <c r="B79" s="2" t="str">
        <f>Synthèse!B94</f>
        <v>11.6</v>
      </c>
      <c r="C79" s="3" t="str">
        <f>Synthèse!C94</f>
        <v>Dans chaque formulaire, chaque regroupement de champs de formulaire a-t-il une légende ?</v>
      </c>
      <c r="D79" s="33" t="s">
        <v>36</v>
      </c>
      <c r="E79" s="3"/>
      <c r="F79" s="3"/>
    </row>
    <row r="80" spans="1:6" ht="45">
      <c r="A80" s="147"/>
      <c r="B80" s="2" t="str">
        <f>Synthèse!B95</f>
        <v>11.7</v>
      </c>
      <c r="C80" s="3" t="str">
        <f>Synthèse!C95</f>
        <v>Dans chaque formulaire, chaque légende associée à un regroupement de champs de même nature est-elle pertinente ?</v>
      </c>
      <c r="D80" s="33" t="s">
        <v>36</v>
      </c>
      <c r="E80" s="3"/>
      <c r="F80" s="3"/>
    </row>
    <row r="81" spans="1:6" ht="45">
      <c r="A81" s="147"/>
      <c r="B81" s="2" t="str">
        <f>Synthèse!B96</f>
        <v>11.8</v>
      </c>
      <c r="C81" s="3" t="str">
        <f>Synthèse!C96</f>
        <v>Dans chaque formulaire, les items de même nature d’une liste de choix sont-ils regroupées de manière pertinente ?</v>
      </c>
      <c r="D81" s="33" t="s">
        <v>36</v>
      </c>
      <c r="E81" s="3"/>
      <c r="F81" s="3"/>
    </row>
    <row r="82" spans="1:6" ht="30">
      <c r="A82" s="147"/>
      <c r="B82" s="2" t="str">
        <f>Synthèse!B97</f>
        <v>11.9</v>
      </c>
      <c r="C82" s="3" t="str">
        <f>Synthèse!C97</f>
        <v>Dans chaque formulaire, l’intitulé de chaque bouton est-il pertinent (hors cas particuliers) ?</v>
      </c>
      <c r="D82" s="33" t="s">
        <v>36</v>
      </c>
      <c r="E82" s="3"/>
      <c r="F82" s="3"/>
    </row>
    <row r="83" spans="1:6" ht="45">
      <c r="A83" s="147"/>
      <c r="B83" s="2" t="str">
        <f>Synthèse!B98</f>
        <v>11.10</v>
      </c>
      <c r="C83" s="3" t="str">
        <f>Synthèse!C98</f>
        <v>Dans chaque formulaire, le contrôle de saisie est-il utilisé de manière pertinente (hors cas particuliers) ?</v>
      </c>
      <c r="D83" s="33" t="s">
        <v>36</v>
      </c>
      <c r="E83" s="3"/>
      <c r="F83" s="3"/>
    </row>
    <row r="84" spans="1:6" ht="45">
      <c r="A84" s="147"/>
      <c r="B84" s="2" t="str">
        <f>Synthèse!B99</f>
        <v>11.11</v>
      </c>
      <c r="C84" s="3" t="str">
        <f>Synthèse!C99</f>
        <v>Dans chaque formulaire, le contrôle de saisie est-il accompagné, si nécessaire, de suggestions facilitant la correction des erreurs de saisie ?</v>
      </c>
      <c r="D84" s="33" t="s">
        <v>36</v>
      </c>
      <c r="E84" s="3"/>
      <c r="F84" s="3"/>
    </row>
    <row r="85" spans="1:6" ht="90">
      <c r="A85" s="147"/>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33" t="s">
        <v>36</v>
      </c>
      <c r="E85" s="3"/>
      <c r="F85" s="3"/>
    </row>
    <row r="86" spans="1:6" ht="45">
      <c r="A86" s="147"/>
      <c r="B86" s="2" t="str">
        <f>Synthèse!B101</f>
        <v>11.13</v>
      </c>
      <c r="C86" s="3" t="str">
        <f>Synthèse!C101</f>
        <v>La finalité d’un champ de saisie peut-elle être déduite pour faciliter le remplissage automatique des champs avec les données de l’utilisateur ?</v>
      </c>
      <c r="D86" s="33" t="s">
        <v>36</v>
      </c>
      <c r="E86" s="3"/>
      <c r="F86" s="3"/>
    </row>
    <row r="87" spans="1:6" ht="45">
      <c r="A87" s="147" t="str">
        <f>Synthèse!A103</f>
        <v>Navigation</v>
      </c>
      <c r="B87" s="33" t="str">
        <f>Synthèse!B103</f>
        <v>12.1</v>
      </c>
      <c r="C87" s="32" t="str">
        <f>Synthèse!C103</f>
        <v>Chaque ensemble de pages dispose-t-il de deux systèmes de navigation différents, au moins (hors cas particuliers) ?</v>
      </c>
      <c r="D87" s="33" t="s">
        <v>34</v>
      </c>
      <c r="E87" s="32"/>
      <c r="F87" s="32"/>
    </row>
    <row r="88" spans="1:6" ht="45">
      <c r="A88" s="147"/>
      <c r="B88" s="33" t="str">
        <f>Synthèse!B104</f>
        <v>12.2</v>
      </c>
      <c r="C88" s="32" t="str">
        <f>Synthèse!C104</f>
        <v>Dans chaque ensemble de pages, le menu et les barres de navigation sont-ils toujours à la même place (hors cas particuliers) ?</v>
      </c>
      <c r="D88" s="33" t="s">
        <v>34</v>
      </c>
      <c r="E88" s="32"/>
      <c r="F88" s="32"/>
    </row>
    <row r="89" spans="1:6" ht="15">
      <c r="A89" s="147"/>
      <c r="B89" s="33" t="str">
        <f>Synthèse!B105</f>
        <v>12.3</v>
      </c>
      <c r="C89" s="32" t="str">
        <f>Synthèse!C105</f>
        <v>La page « plan du site » est-elle pertinente ?</v>
      </c>
      <c r="D89" s="33" t="s">
        <v>36</v>
      </c>
      <c r="E89" s="32"/>
      <c r="F89" s="32"/>
    </row>
    <row r="90" spans="1:6" ht="45">
      <c r="A90" s="147"/>
      <c r="B90" s="33" t="str">
        <f>Synthèse!B106</f>
        <v>12.4</v>
      </c>
      <c r="C90" s="32" t="str">
        <f>Synthèse!C106</f>
        <v>Dans chaque ensemble de pages, la page « plan du site » est-elle accessible à partir d’une fonctionnalité identique ?</v>
      </c>
      <c r="D90" s="33" t="s">
        <v>34</v>
      </c>
      <c r="E90" s="32"/>
      <c r="F90" s="32"/>
    </row>
    <row r="91" spans="1:6" ht="45">
      <c r="A91" s="147"/>
      <c r="B91" s="33" t="str">
        <f>Synthèse!B107</f>
        <v>12.5</v>
      </c>
      <c r="C91" s="32" t="str">
        <f>Synthèse!C107</f>
        <v>Dans chaque ensemble de pages, le moteur de recherche est-il atteignable de manière identique ?</v>
      </c>
      <c r="D91" s="33" t="s">
        <v>34</v>
      </c>
      <c r="E91" s="32"/>
      <c r="F91" s="32"/>
    </row>
    <row r="92" spans="1:6" ht="90">
      <c r="A92" s="147"/>
      <c r="B92" s="33" t="str">
        <f>Synthèse!B108</f>
        <v>12.6</v>
      </c>
      <c r="C92" s="32" t="str">
        <f>Synthèse!C108</f>
        <v>Les zones de regroupement de contenus présentes dans plusieurs pages web (zones d’en-tête, de navigation principale, de contenu principal, de pied de page et de moteur de recherche) peuvent-elles être atteintes ou évitées ?</v>
      </c>
      <c r="D92" s="33" t="s">
        <v>36</v>
      </c>
      <c r="E92" s="91" t="s">
        <v>336</v>
      </c>
      <c r="F92" s="32"/>
    </row>
    <row r="93" spans="1:6" ht="45">
      <c r="A93" s="147"/>
      <c r="B93" s="33" t="str">
        <f>Synthèse!B109</f>
        <v>12.7</v>
      </c>
      <c r="C93" s="32" t="str">
        <f>Synthèse!C109</f>
        <v>Dans chaque page web, un lien d’évitement ou d’accès rapide à la zone de contenu principal est-il présent (hors cas particuliers) ?</v>
      </c>
      <c r="D93" s="33" t="s">
        <v>36</v>
      </c>
      <c r="E93" s="91" t="s">
        <v>336</v>
      </c>
      <c r="F93" s="32"/>
    </row>
    <row r="94" spans="1:6" ht="30">
      <c r="A94" s="147"/>
      <c r="B94" s="33" t="str">
        <f>Synthèse!B110</f>
        <v>12.8</v>
      </c>
      <c r="C94" s="32" t="str">
        <f>Synthèse!C110</f>
        <v>Dans chaque page web, l’ordre de tabulation est-il cohérent ?</v>
      </c>
      <c r="D94" s="33" t="s">
        <v>34</v>
      </c>
      <c r="E94" s="32"/>
      <c r="F94" s="32"/>
    </row>
    <row r="95" spans="1:6" ht="45">
      <c r="A95" s="147"/>
      <c r="B95" s="33" t="str">
        <f>Synthèse!B111</f>
        <v>12.9</v>
      </c>
      <c r="C95" s="32" t="str">
        <f>Synthèse!C111</f>
        <v>Dans chaque page web, la navigation ne doit pas contenir de piège au clavier. Cette règle est-elle respectée ?</v>
      </c>
      <c r="D95" s="33" t="s">
        <v>34</v>
      </c>
      <c r="E95" s="32"/>
      <c r="F95" s="32"/>
    </row>
    <row r="96" spans="1:6" ht="60">
      <c r="A96" s="147"/>
      <c r="B96" s="33" t="str">
        <f>Synthèse!B112</f>
        <v>12.10</v>
      </c>
      <c r="C96" s="32" t="str">
        <f>Synthèse!C112</f>
        <v>Dans chaque page web, les raccourcis clavier n’utilisant qu’une seule touche (lettre minuscule ou majuscule, ponctuation, chiffre ou symbole) sont-ils contrôlables par l’utilisateur ?</v>
      </c>
      <c r="D96" s="33" t="s">
        <v>36</v>
      </c>
      <c r="E96" s="32"/>
      <c r="F96" s="32"/>
    </row>
    <row r="97" spans="1:6" ht="60">
      <c r="A97" s="147"/>
      <c r="B97" s="33" t="str">
        <f>Synthèse!B113</f>
        <v>12.11</v>
      </c>
      <c r="C97" s="32" t="str">
        <f>Synthèse!C113</f>
        <v>Dans chaque page web, les contenus additionnels apparaissant au survol, à la prise de focus ou à l’activation d’un composant d’interface sont-ils si nécessaire atteignables au clavier ?</v>
      </c>
      <c r="D97" s="33" t="s">
        <v>34</v>
      </c>
      <c r="E97" s="32"/>
      <c r="F97" s="32"/>
    </row>
    <row r="98" spans="1:6" ht="45">
      <c r="A98" s="147" t="str">
        <f>Synthèse!A115</f>
        <v>Consultation</v>
      </c>
      <c r="B98" s="2" t="str">
        <f>Synthèse!B115</f>
        <v>13.1</v>
      </c>
      <c r="C98" s="3" t="str">
        <f>Synthèse!C115</f>
        <v>Pour chaque page web, l’utilisateur a-t-il le contrôle de chaque limite de temps modifiant le contenu (hors cas particuliers) ?</v>
      </c>
      <c r="D98" s="2" t="s">
        <v>36</v>
      </c>
      <c r="E98" s="3"/>
      <c r="F98" s="3"/>
    </row>
    <row r="99" spans="1:6" ht="60">
      <c r="A99" s="147"/>
      <c r="B99" s="2" t="str">
        <f>Synthèse!B116</f>
        <v>13.2</v>
      </c>
      <c r="C99" s="3" t="str">
        <f>Synthèse!C116</f>
        <v>Dans chaque page web, l’ouverture d’une nouvelle fenêtre ne doit pas être déclenchée sans action de l’utilisateur. Cette règle est-elle respectée ?</v>
      </c>
      <c r="D99" s="2" t="s">
        <v>34</v>
      </c>
      <c r="E99" s="3"/>
      <c r="F99" s="3"/>
    </row>
    <row r="100" spans="1:6" ht="150">
      <c r="A100" s="147"/>
      <c r="B100" s="2" t="str">
        <f>Synthèse!B117</f>
        <v>13.3</v>
      </c>
      <c r="C100" s="3" t="str">
        <f>Synthèse!C117</f>
        <v>Dans chaque page web, chaque document bureautique en téléchargement possède-t-il, si nécessaire, une version accessible (hors cas particuliers) ?</v>
      </c>
      <c r="D100" s="2" t="s">
        <v>35</v>
      </c>
      <c r="E100" s="3" t="s">
        <v>362</v>
      </c>
      <c r="F100" s="3"/>
    </row>
    <row r="101" spans="1:6" ht="45">
      <c r="A101" s="147"/>
      <c r="B101" s="2" t="str">
        <f>Synthèse!B118</f>
        <v>13.4</v>
      </c>
      <c r="C101" s="3" t="str">
        <f>Synthèse!C118</f>
        <v>Pour chaque document bureautique ayant une version accessible, cette version offre-t-elle la même information ?</v>
      </c>
      <c r="D101" s="2" t="s">
        <v>36</v>
      </c>
      <c r="E101" s="3"/>
      <c r="F101" s="3"/>
    </row>
    <row r="102" spans="1:6" ht="45">
      <c r="A102" s="147"/>
      <c r="B102" s="2" t="str">
        <f>Synthèse!B119</f>
        <v>13.5</v>
      </c>
      <c r="C102" s="3" t="str">
        <f>Synthèse!C119</f>
        <v>Dans chaque page web, chaque contenu cryptique (art ASCII, émoticône, syntaxe cryptique) a-t-il une alternative ?</v>
      </c>
      <c r="D102" s="2" t="s">
        <v>36</v>
      </c>
      <c r="E102" s="3"/>
      <c r="F102" s="3"/>
    </row>
    <row r="103" spans="1:6" ht="60">
      <c r="A103" s="147"/>
      <c r="B103" s="2" t="str">
        <f>Synthèse!B120</f>
        <v>13.6</v>
      </c>
      <c r="C103" s="3" t="str">
        <f>Synthèse!C120</f>
        <v>Dans chaque page web, pour chaque contenu cryptique (art ASCII, émoticône, syntaxe cryptique) ayant une alternative, cette alternative est-elle pertinente ?</v>
      </c>
      <c r="D103" s="2" t="s">
        <v>36</v>
      </c>
      <c r="E103" s="3"/>
      <c r="F103" s="3"/>
    </row>
    <row r="104" spans="1:6" ht="45">
      <c r="A104" s="147"/>
      <c r="B104" s="2" t="str">
        <f>Synthèse!B121</f>
        <v>13.7</v>
      </c>
      <c r="C104" s="3" t="str">
        <f>Synthèse!C121</f>
        <v>Dans chaque page web, les changements brusques de luminosité ou les effets de flash sont-ils correctement utilisés ?</v>
      </c>
      <c r="D104" s="2" t="s">
        <v>36</v>
      </c>
      <c r="E104" s="3"/>
      <c r="F104" s="3"/>
    </row>
    <row r="105" spans="1:6" ht="45">
      <c r="A105" s="147"/>
      <c r="B105" s="2" t="str">
        <f>Synthèse!B122</f>
        <v>13.8</v>
      </c>
      <c r="C105" s="3" t="str">
        <f>Synthèse!C122</f>
        <v>Dans chaque page web, chaque contenu en mouvement ou clignotant est-il contrôlable par l’utilisateur ?</v>
      </c>
      <c r="D105" s="2" t="s">
        <v>36</v>
      </c>
      <c r="E105" s="3"/>
      <c r="F105" s="3"/>
    </row>
    <row r="106" spans="1:6" ht="60">
      <c r="A106" s="147"/>
      <c r="B106" s="2" t="str">
        <f>Synthèse!B123</f>
        <v>13.9</v>
      </c>
      <c r="C106" s="3" t="str">
        <f>Synthèse!C123</f>
        <v>Dans chaque page web, le contenu proposé est-il consultable quelle que soit l’orientation de l’écran (portait ou paysage) (hors cas particuliers) ?</v>
      </c>
      <c r="D106" s="2" t="s">
        <v>34</v>
      </c>
      <c r="E106" s="3"/>
      <c r="F106" s="3"/>
    </row>
    <row r="107" spans="1:6" ht="75">
      <c r="A107" s="147"/>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36</v>
      </c>
      <c r="E107" s="3"/>
      <c r="F107" s="3"/>
    </row>
    <row r="108" spans="1:6" ht="75">
      <c r="A108" s="147"/>
      <c r="B108" s="2" t="str">
        <f>Synthèse!B125</f>
        <v>13.11</v>
      </c>
      <c r="C108" s="3" t="str">
        <f>Synthèse!C125</f>
        <v>Dans chaque page web, les actions déclenchées au moyen d’un dispositif de pointage sur un point unique de l’écran peuvent-elles faire l’objet d’une annulation (hors cas particuliers) ?</v>
      </c>
      <c r="D108" s="2" t="s">
        <v>34</v>
      </c>
      <c r="E108" s="3"/>
      <c r="F108" s="3"/>
    </row>
    <row r="109" spans="1:6" ht="60">
      <c r="A109" s="147"/>
      <c r="B109" s="2" t="str">
        <f>Synthèse!B126</f>
        <v>13.12</v>
      </c>
      <c r="C109" s="3" t="str">
        <f>Synthèse!C126</f>
        <v>Dans chaque page web, les fonctionnalités qui impliquent un mouvement de l’appareil ou vers l’appareil peuvent-elles être satisfaites de manière alternative (hors cas particuliers) ?</v>
      </c>
      <c r="D109" s="2" t="s">
        <v>36</v>
      </c>
      <c r="E109" s="3"/>
      <c r="F109" s="3"/>
    </row>
  </sheetData>
  <autoFilter ref="D3:D109" xr:uid="{033B41AF-99C8-B04C-AD88-79BD39F676B8}"/>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4:D109">
    <cfRule type="cellIs" dxfId="29" priority="1" stopIfTrue="1" operator="equal">
      <formula>"NCT"</formula>
    </cfRule>
    <cfRule type="cellIs" dxfId="28" priority="2" stopIfTrue="1" operator="equal">
      <formula>"C"</formula>
    </cfRule>
    <cfRule type="cellIs" dxfId="27" priority="3" stopIfTrue="1" operator="equal">
      <formula>"NC"</formula>
    </cfRule>
    <cfRule type="cellIs" dxfId="26" priority="4" stopIfTrue="1" operator="equal">
      <formula>"NA"</formula>
    </cfRule>
    <cfRule type="cellIs" dxfId="25" priority="5" stopIfTrue="1" operator="equal">
      <formula>"NT"</formula>
    </cfRule>
  </conditionalFormatting>
  <dataValidations count="1">
    <dataValidation type="list" showErrorMessage="1" sqref="D4:D109" xr:uid="{2BEC5CDB-87DF-1540-8867-D6295125D7BA}">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H109"/>
  <sheetViews>
    <sheetView tabSelected="1" zoomScaleNormal="100" workbookViewId="0">
      <pane xSplit="4" ySplit="3" topLeftCell="E4" activePane="bottomRight" state="frozen"/>
      <selection activeCell="E54" sqref="E54"/>
      <selection pane="topRight" activeCell="E54" sqref="E54"/>
      <selection pane="bottomLeft" activeCell="E54" sqref="E54"/>
      <selection pane="bottomRight" activeCell="E54" sqref="E54"/>
    </sheetView>
  </sheetViews>
  <sheetFormatPr baseColWidth="10" defaultColWidth="0" defaultRowHeight="14" zeroHeight="1"/>
  <cols>
    <col min="1" max="1" width="3.85546875" style="1" customWidth="1"/>
    <col min="2" max="2" width="5.42578125" style="10" customWidth="1"/>
    <col min="3" max="3" width="35.85546875" style="8" customWidth="1"/>
    <col min="4" max="4" width="6.42578125" style="10" customWidth="1"/>
    <col min="5" max="5" width="80.85546875" style="8" customWidth="1"/>
    <col min="6" max="6" width="33.85546875" style="8" customWidth="1"/>
    <col min="7" max="1015" width="14.140625" style="8" hidden="1" customWidth="1"/>
    <col min="1016" max="1021" width="14.140625" style="1" hidden="1" customWidth="1"/>
    <col min="1022" max="1022" width="14.140625" style="1" hidden="1"/>
    <col min="1023" max="16384" width="10.85546875" style="1" hidden="1"/>
  </cols>
  <sheetData>
    <row r="1" spans="1:1015">
      <c r="A1" s="16" t="str">
        <f>Périmètre!B21</f>
        <v>État des lieux du bassin de la Seine et des cours d’eau</v>
      </c>
      <c r="B1" s="16"/>
      <c r="C1" s="17"/>
      <c r="D1" s="23"/>
      <c r="E1" s="16"/>
      <c r="F1" s="1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row>
    <row r="2" spans="1:1015">
      <c r="A2" s="18" t="str">
        <f>Périmètre!C21</f>
        <v>https://www.eau-seine-normandie.fr/domaines-d-action/sdage/etat-des-lieux</v>
      </c>
      <c r="B2" s="18"/>
      <c r="C2" s="19"/>
      <c r="D2" s="24"/>
      <c r="E2" s="18"/>
      <c r="F2" s="18"/>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row>
    <row r="3" spans="1:1015" ht="15">
      <c r="A3" s="20"/>
      <c r="B3" s="21" t="s">
        <v>244</v>
      </c>
      <c r="C3" s="21" t="s">
        <v>246</v>
      </c>
      <c r="D3" s="21" t="s">
        <v>247</v>
      </c>
      <c r="E3" s="21" t="s">
        <v>245</v>
      </c>
      <c r="F3" s="21" t="s">
        <v>4</v>
      </c>
    </row>
    <row r="4" spans="1:1015" ht="30">
      <c r="A4" s="148" t="str">
        <f>Synthèse!A9</f>
        <v>Images</v>
      </c>
      <c r="B4" s="2" t="str">
        <f>Synthèse!B9</f>
        <v>1.1</v>
      </c>
      <c r="C4" s="3" t="str">
        <f>Synthèse!C9</f>
        <v>Chaque image porteuse d’information a-t-elle une alternative textuelle ?</v>
      </c>
      <c r="D4" s="2" t="s">
        <v>34</v>
      </c>
      <c r="E4" s="3"/>
      <c r="F4" s="3"/>
    </row>
    <row r="5" spans="1:1015" ht="60">
      <c r="A5" s="134"/>
      <c r="B5" s="2" t="str">
        <f>Synthèse!B10</f>
        <v>1.2</v>
      </c>
      <c r="C5" s="3" t="str">
        <f>Synthèse!C10</f>
        <v>Chaque image de décoration est-elle correctement ignorée par les technologies d’assistance ?</v>
      </c>
      <c r="D5" s="2" t="s">
        <v>35</v>
      </c>
      <c r="E5" s="3" t="s">
        <v>348</v>
      </c>
      <c r="F5" s="3" t="s">
        <v>534</v>
      </c>
    </row>
    <row r="6" spans="1:1015" ht="45">
      <c r="A6" s="134"/>
      <c r="B6" s="2" t="str">
        <f>Synthèse!B11</f>
        <v>1.3</v>
      </c>
      <c r="C6" s="3" t="str">
        <f>Synthèse!C11</f>
        <v>Pour chaque image porteuse d'information ayant une alternative textuelle, cette alternative est-elle pertinente (hors cas particuliers) ?</v>
      </c>
      <c r="D6" s="2" t="s">
        <v>35</v>
      </c>
      <c r="E6" s="3" t="s">
        <v>397</v>
      </c>
      <c r="F6" s="3"/>
    </row>
    <row r="7" spans="1:1015" ht="60">
      <c r="A7" s="134"/>
      <c r="B7" s="2" t="str">
        <f>Synthèse!B12</f>
        <v>1.4</v>
      </c>
      <c r="C7" s="3" t="str">
        <f>Synthèse!C12</f>
        <v>Pour chaque image utilisée comme CAPTCHA ou comme image-test, ayant une alternative textuelle, cette alternative permet-elle d’identifier la nature et la fonction de l’image ?</v>
      </c>
      <c r="D7" s="2" t="s">
        <v>36</v>
      </c>
      <c r="E7" s="3"/>
      <c r="F7" s="3"/>
    </row>
    <row r="8" spans="1:1015" ht="45">
      <c r="A8" s="134"/>
      <c r="B8" s="2" t="str">
        <f>Synthèse!B13</f>
        <v>1.5</v>
      </c>
      <c r="C8" s="3" t="str">
        <f>Synthèse!C13</f>
        <v>Pour chaque image utilisée comme CAPTCHA, une solution d’accès alternatif au contenu ou à la fonction du CAPTCHA est-elle présente ?</v>
      </c>
      <c r="D8" s="2" t="s">
        <v>36</v>
      </c>
      <c r="E8" s="22"/>
      <c r="F8" s="3"/>
    </row>
    <row r="9" spans="1:1015" ht="314">
      <c r="A9" s="134"/>
      <c r="B9" s="2" t="str">
        <f>Synthèse!B14</f>
        <v>1.6</v>
      </c>
      <c r="C9" s="3" t="str">
        <f>Synthèse!C14</f>
        <v>Chaque image porteuse d’information a-t-elle, si nécessaire, une description détaillée ?</v>
      </c>
      <c r="D9" s="2" t="s">
        <v>35</v>
      </c>
      <c r="E9" s="86" t="s">
        <v>398</v>
      </c>
      <c r="F9" s="3"/>
    </row>
    <row r="10" spans="1:1015" ht="45">
      <c r="A10" s="134"/>
      <c r="B10" s="2" t="str">
        <f>Synthèse!B15</f>
        <v>1.7</v>
      </c>
      <c r="C10" s="3" t="str">
        <f>Synthèse!C15</f>
        <v>Pour chaque image porteuse d’information ayant une description détaillée, cette description est-elle pertinente ?</v>
      </c>
      <c r="D10" s="2" t="s">
        <v>36</v>
      </c>
      <c r="E10" s="103" t="s">
        <v>399</v>
      </c>
      <c r="F10" s="3"/>
    </row>
    <row r="11" spans="1:1015" ht="165">
      <c r="A11" s="134"/>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35</v>
      </c>
      <c r="E11" s="3" t="s">
        <v>400</v>
      </c>
      <c r="F11" s="3"/>
    </row>
    <row r="12" spans="1:1015" ht="285">
      <c r="A12" s="149"/>
      <c r="B12" s="2" t="str">
        <f>Synthèse!B17</f>
        <v>1.9</v>
      </c>
      <c r="C12" s="3" t="str">
        <f>Synthèse!C17</f>
        <v>Chaque légende d’image est-elle, si nécessaire, correctement reliée à l’image correspondante ?</v>
      </c>
      <c r="D12" s="2" t="s">
        <v>35</v>
      </c>
      <c r="E12" s="3" t="s">
        <v>401</v>
      </c>
      <c r="F12" s="3"/>
    </row>
    <row r="13" spans="1:1015" ht="17" customHeight="1">
      <c r="A13" s="147" t="str">
        <f>Synthèse!A19</f>
        <v>Cadres</v>
      </c>
      <c r="B13" s="33" t="str">
        <f>Synthèse!B19</f>
        <v>2.1</v>
      </c>
      <c r="C13" s="32" t="str">
        <f>Synthèse!C19</f>
        <v>Chaque cadre a-t-il un titre de cadre ?</v>
      </c>
      <c r="D13" s="2" t="s">
        <v>36</v>
      </c>
      <c r="E13" s="85"/>
      <c r="F13" s="32"/>
    </row>
    <row r="14" spans="1:1015" ht="33.5" customHeight="1">
      <c r="A14" s="147"/>
      <c r="B14" s="33" t="str">
        <f>Synthèse!B20</f>
        <v>2.2</v>
      </c>
      <c r="C14" s="32" t="str">
        <f>Synthèse!C20</f>
        <v>Pour chaque cadre ayant un titre de cadre, ce titre de cadre est-il pertinent ?</v>
      </c>
      <c r="D14" s="2" t="s">
        <v>36</v>
      </c>
      <c r="E14" s="32"/>
      <c r="F14" s="32"/>
    </row>
    <row r="15" spans="1:1015" ht="131" customHeight="1">
      <c r="A15" s="147" t="str">
        <f>Synthèse!A22</f>
        <v>Couleurs</v>
      </c>
      <c r="B15" s="2" t="str">
        <f>Synthèse!B22</f>
        <v>3.1</v>
      </c>
      <c r="C15" s="3" t="str">
        <f>Synthèse!C22</f>
        <v>Dans chaque page web, l’information ne doit pas être donnée uniquement par la couleur. Cette règle est-elle respectée ?</v>
      </c>
      <c r="D15" s="2" t="s">
        <v>35</v>
      </c>
      <c r="E15" s="86" t="s">
        <v>402</v>
      </c>
      <c r="F15" s="3"/>
    </row>
    <row r="16" spans="1:1015" ht="195">
      <c r="A16" s="147"/>
      <c r="B16" s="2" t="str">
        <f>Synthèse!B23</f>
        <v>3.2</v>
      </c>
      <c r="C16" s="3" t="str">
        <f>Synthèse!C23</f>
        <v>Dans chaque page web, le contraste entre la couleur du texte et la couleur de son arrière-plan est-il suffisamment élevé (hors cas particuliers) ?</v>
      </c>
      <c r="D16" s="2" t="s">
        <v>35</v>
      </c>
      <c r="E16" s="3" t="s">
        <v>538</v>
      </c>
      <c r="F16" s="3"/>
    </row>
    <row r="17" spans="1:6" ht="75">
      <c r="A17" s="147"/>
      <c r="B17" s="2" t="str">
        <f>Synthèse!B24</f>
        <v>3.3</v>
      </c>
      <c r="C17" s="3" t="str">
        <f>Synthèse!C24</f>
        <v>Dans chaque page web, les couleurs utilisées dans les composants d’interface ou les éléments graphiques porteurs d’informations sont-elles suffisamment contrastées (hors cas particuliers) ?</v>
      </c>
      <c r="D17" s="2" t="s">
        <v>34</v>
      </c>
      <c r="E17" s="90" t="s">
        <v>334</v>
      </c>
      <c r="F17" s="3"/>
    </row>
    <row r="18" spans="1:6" ht="45">
      <c r="A18" s="147" t="str">
        <f>Synthèse!A26</f>
        <v>Multimédia</v>
      </c>
      <c r="B18" s="33" t="str">
        <f>Synthèse!B26</f>
        <v>4.1</v>
      </c>
      <c r="C18" s="32" t="str">
        <f>Synthèse!C26</f>
        <v>Chaque média temporel pré-enregistré a-t-il, si nécessaire, une transcription textuelle ou une audiodescription (hors cas particuliers) ?</v>
      </c>
      <c r="D18" s="33" t="s">
        <v>36</v>
      </c>
      <c r="E18" s="32"/>
      <c r="F18" s="32"/>
    </row>
    <row r="19" spans="1:6" ht="60">
      <c r="A19" s="147"/>
      <c r="B19" s="33" t="str">
        <f>Synthèse!B27</f>
        <v>4.2</v>
      </c>
      <c r="C19" s="32" t="str">
        <f>Synthèse!C27</f>
        <v>Pour chaque média temporel pré-enregistré ayant une transcription textuelle ou une audiodescription synchronisée, celles-ci sont-elles pertinentes (hors cas particuliers) ?</v>
      </c>
      <c r="D19" s="33" t="s">
        <v>36</v>
      </c>
      <c r="E19" s="32"/>
      <c r="F19" s="32"/>
    </row>
    <row r="20" spans="1:6" ht="45">
      <c r="A20" s="147"/>
      <c r="B20" s="33" t="str">
        <f>Synthèse!B28</f>
        <v>4.3</v>
      </c>
      <c r="C20" s="32" t="str">
        <f>Synthèse!C28</f>
        <v>Chaque média temporel synchronisé pré-enregistré a-t-il, si nécessaire, des sous-titres synchronisés (hors cas particuliers) ?</v>
      </c>
      <c r="D20" s="33" t="s">
        <v>36</v>
      </c>
      <c r="E20" s="32"/>
      <c r="F20" s="32"/>
    </row>
    <row r="21" spans="1:6" ht="45">
      <c r="A21" s="147"/>
      <c r="B21" s="33" t="str">
        <f>Synthèse!B29</f>
        <v>4.4</v>
      </c>
      <c r="C21" s="32" t="str">
        <f>Synthèse!C29</f>
        <v>Pour chaque média temporel synchronisé pré-enregistré ayant des sous-titres synchronisés, ces sous-titres sont-ils pertinents ?</v>
      </c>
      <c r="D21" s="33" t="s">
        <v>36</v>
      </c>
      <c r="E21" s="32"/>
      <c r="F21" s="32"/>
    </row>
    <row r="22" spans="1:6" ht="45">
      <c r="A22" s="147"/>
      <c r="B22" s="33" t="str">
        <f>Synthèse!B30</f>
        <v>4.5</v>
      </c>
      <c r="C22" s="32" t="str">
        <f>Synthèse!C30</f>
        <v>Chaque média temporel pré-enregistré a-t-il, si nécessaire, une audiodescription synchronisée (hors cas particuliers) ?</v>
      </c>
      <c r="D22" s="33" t="s">
        <v>36</v>
      </c>
      <c r="E22" s="32"/>
      <c r="F22" s="32"/>
    </row>
    <row r="23" spans="1:6" ht="45">
      <c r="A23" s="147"/>
      <c r="B23" s="33" t="str">
        <f>Synthèse!B31</f>
        <v>4.6</v>
      </c>
      <c r="C23" s="32" t="str">
        <f>Synthèse!C31</f>
        <v>Pour chaque média temporel pré-enregistré ayant une audiodescription synchronisée, celle-ci est-elle pertinente ?</v>
      </c>
      <c r="D23" s="33" t="s">
        <v>36</v>
      </c>
      <c r="E23" s="32"/>
      <c r="F23" s="32"/>
    </row>
    <row r="24" spans="1:6" ht="30">
      <c r="A24" s="147"/>
      <c r="B24" s="33" t="str">
        <f>Synthèse!B32</f>
        <v>4.7</v>
      </c>
      <c r="C24" s="32" t="str">
        <f>Synthèse!C32</f>
        <v>Chaque média temporel est-il clairement identifiable (hors cas particuliers) ?</v>
      </c>
      <c r="D24" s="33" t="s">
        <v>36</v>
      </c>
      <c r="E24" s="32"/>
      <c r="F24" s="32"/>
    </row>
    <row r="25" spans="1:6" ht="30">
      <c r="A25" s="147"/>
      <c r="B25" s="33" t="str">
        <f>Synthèse!B33</f>
        <v>4.8</v>
      </c>
      <c r="C25" s="32" t="str">
        <f>Synthèse!C33</f>
        <v>Chaque média non temporel a-t-il, si nécessaire, une alternative (hors cas particuliers) ?</v>
      </c>
      <c r="D25" s="33" t="s">
        <v>36</v>
      </c>
      <c r="E25" s="32"/>
      <c r="F25" s="32"/>
    </row>
    <row r="26" spans="1:6" ht="30">
      <c r="A26" s="147"/>
      <c r="B26" s="33" t="str">
        <f>Synthèse!B34</f>
        <v>4.9</v>
      </c>
      <c r="C26" s="32" t="str">
        <f>Synthèse!C34</f>
        <v>Pour chaque média non temporel ayant une alternative, cette alternative est-elle pertinente ?</v>
      </c>
      <c r="D26" s="33" t="s">
        <v>36</v>
      </c>
      <c r="E26" s="32"/>
      <c r="F26" s="32"/>
    </row>
    <row r="27" spans="1:6" ht="30">
      <c r="A27" s="147"/>
      <c r="B27" s="33" t="str">
        <f>Synthèse!B35</f>
        <v>4.10</v>
      </c>
      <c r="C27" s="32" t="str">
        <f>Synthèse!C35</f>
        <v>Chaque son déclenché automatiquement est-il contrôlable par l’utilisateur ?</v>
      </c>
      <c r="D27" s="33" t="s">
        <v>36</v>
      </c>
      <c r="E27" s="32"/>
      <c r="F27" s="32"/>
    </row>
    <row r="28" spans="1:6" ht="45">
      <c r="A28" s="147"/>
      <c r="B28" s="33" t="str">
        <f>Synthèse!B36</f>
        <v>4.11</v>
      </c>
      <c r="C28" s="32" t="str">
        <f>Synthèse!C36</f>
        <v>La consultation de chaque média temporel est-elle, si nécessaire, contrôlable par le clavier et tout dispositif de pointage ?</v>
      </c>
      <c r="D28" s="33" t="s">
        <v>36</v>
      </c>
      <c r="E28" s="32"/>
      <c r="F28" s="32"/>
    </row>
    <row r="29" spans="1:6" ht="45">
      <c r="A29" s="147"/>
      <c r="B29" s="33" t="str">
        <f>Synthèse!B37</f>
        <v>4.12</v>
      </c>
      <c r="C29" s="32" t="str">
        <f>Synthèse!C37</f>
        <v>La consultation de chaque média non temporel est-elle contrôlable par le clavier et tout dispositif de pointage ?</v>
      </c>
      <c r="D29" s="33" t="s">
        <v>36</v>
      </c>
      <c r="E29" s="32"/>
      <c r="F29" s="32"/>
    </row>
    <row r="30" spans="1:6" ht="45">
      <c r="A30" s="147"/>
      <c r="B30" s="33" t="str">
        <f>Synthèse!B38</f>
        <v>4.13</v>
      </c>
      <c r="C30" s="32" t="str">
        <f>Synthèse!C38</f>
        <v>Chaque média temporel et non temporel est-il compatible avec les technologies d’assistance (hors cas particuliers) ?</v>
      </c>
      <c r="D30" s="33" t="s">
        <v>36</v>
      </c>
      <c r="E30" s="32"/>
      <c r="F30" s="32"/>
    </row>
    <row r="31" spans="1:6" ht="30">
      <c r="A31" s="147" t="str">
        <f>Synthèse!A40</f>
        <v>Tableaux</v>
      </c>
      <c r="B31" s="2" t="str">
        <f>Synthèse!B40</f>
        <v>5.1</v>
      </c>
      <c r="C31" s="3" t="str">
        <f>Synthèse!C40</f>
        <v>Chaque tableau de données complexe a-t-il un résumé ?</v>
      </c>
      <c r="D31" s="2" t="s">
        <v>36</v>
      </c>
      <c r="E31" s="3"/>
      <c r="F31" s="3"/>
    </row>
    <row r="32" spans="1:6" ht="30">
      <c r="A32" s="147"/>
      <c r="B32" s="2" t="str">
        <f>Synthèse!B41</f>
        <v>5.2</v>
      </c>
      <c r="C32" s="3" t="str">
        <f>Synthèse!C41</f>
        <v>Pour chaque tableau de données complexe ayant un résumé, celui-ci est-il pertinent ?</v>
      </c>
      <c r="D32" s="2" t="s">
        <v>36</v>
      </c>
      <c r="E32" s="3"/>
      <c r="F32" s="3"/>
    </row>
    <row r="33" spans="1:6" ht="45">
      <c r="A33" s="147"/>
      <c r="B33" s="2" t="str">
        <f>Synthèse!B42</f>
        <v>5.3</v>
      </c>
      <c r="C33" s="3" t="str">
        <f>Synthèse!C42</f>
        <v>Pour chaque tableau de mise en forme, le contenu linéarisé reste-t-il compréhensible (hors cas particuliers) ?</v>
      </c>
      <c r="D33" s="2" t="s">
        <v>35</v>
      </c>
      <c r="E33" s="3" t="s">
        <v>403</v>
      </c>
      <c r="F33" s="3"/>
    </row>
    <row r="34" spans="1:6" ht="45">
      <c r="A34" s="147"/>
      <c r="B34" s="2" t="str">
        <f>Synthèse!B43</f>
        <v>5.4</v>
      </c>
      <c r="C34" s="3" t="str">
        <f>Synthèse!C43</f>
        <v>Pour chaque tableau de données ayant un titre, le titre est-il correctement associé au tableau de données ?</v>
      </c>
      <c r="D34" s="2" t="s">
        <v>36</v>
      </c>
      <c r="E34" s="3"/>
      <c r="F34" s="3"/>
    </row>
    <row r="35" spans="1:6" ht="30">
      <c r="A35" s="147"/>
      <c r="B35" s="2" t="str">
        <f>Synthèse!B44</f>
        <v>5.5</v>
      </c>
      <c r="C35" s="3" t="str">
        <f>Synthèse!C44</f>
        <v>Pour chaque tableau de données ayant un titre, celui-ci est-il pertinent ?</v>
      </c>
      <c r="D35" s="2" t="s">
        <v>36</v>
      </c>
      <c r="E35" s="3"/>
      <c r="F35" s="3"/>
    </row>
    <row r="36" spans="1:6" ht="45">
      <c r="A36" s="147"/>
      <c r="B36" s="2" t="str">
        <f>Synthèse!B45</f>
        <v>5.6</v>
      </c>
      <c r="C36" s="3" t="str">
        <f>Synthèse!C45</f>
        <v>Pour chaque tableau de données, chaque en-tête de colonnes et chaque en-tête de lignes sont-ils correctement déclarés ?</v>
      </c>
      <c r="D36" s="2" t="s">
        <v>36</v>
      </c>
      <c r="E36" s="3"/>
      <c r="F36" s="3"/>
    </row>
    <row r="37" spans="1:6" ht="60">
      <c r="A37" s="147"/>
      <c r="B37" s="2" t="str">
        <f>Synthèse!B46</f>
        <v>5.7</v>
      </c>
      <c r="C37" s="3" t="str">
        <f>Synthèse!C46</f>
        <v>Pour chaque tableau de données, la technique appropriée permettant d’associer chaque cellule avec ses en-têtes est-elle utilisée (hors cas particuliers) ?</v>
      </c>
      <c r="D37" s="2" t="s">
        <v>36</v>
      </c>
      <c r="E37" s="3"/>
      <c r="F37" s="3"/>
    </row>
    <row r="38" spans="1:6" ht="45">
      <c r="A38" s="147"/>
      <c r="B38" s="2" t="str">
        <f>Synthèse!B47</f>
        <v>5.8</v>
      </c>
      <c r="C38" s="3" t="str">
        <f>Synthèse!C47</f>
        <v>Chaque tableau de mise en forme ne doit pas utiliser d’éléments propres aux tableaux de données. Cette règle est-elle respectée ?</v>
      </c>
      <c r="D38" s="2" t="s">
        <v>34</v>
      </c>
      <c r="E38" s="3"/>
      <c r="F38" s="3"/>
    </row>
    <row r="39" spans="1:6" ht="180">
      <c r="A39" s="147" t="str">
        <f>Synthèse!A49</f>
        <v>Liens</v>
      </c>
      <c r="B39" s="33" t="str">
        <f>Synthèse!B49</f>
        <v>6.1</v>
      </c>
      <c r="C39" s="32" t="str">
        <f>Synthèse!C49</f>
        <v>Chaque lien est-il explicite (hors cas particuliers) ?</v>
      </c>
      <c r="D39" s="33" t="s">
        <v>35</v>
      </c>
      <c r="E39" s="32" t="s">
        <v>453</v>
      </c>
      <c r="F39" s="32"/>
    </row>
    <row r="40" spans="1:6" ht="30">
      <c r="A40" s="147"/>
      <c r="B40" s="33" t="str">
        <f>Synthèse!B50</f>
        <v>6.2</v>
      </c>
      <c r="C40" s="32" t="str">
        <f>Synthèse!C50</f>
        <v>Dans chaque page web, chaque lien a-t-il un intitulé ?</v>
      </c>
      <c r="D40" s="33" t="s">
        <v>34</v>
      </c>
      <c r="E40" s="32"/>
      <c r="F40" s="32"/>
    </row>
    <row r="41" spans="1:6" ht="30">
      <c r="A41" s="147" t="str">
        <f>Synthèse!A52</f>
        <v>Scripts</v>
      </c>
      <c r="B41" s="2" t="str">
        <f>Synthèse!B52</f>
        <v>7.1</v>
      </c>
      <c r="C41" s="3" t="str">
        <f>Synthèse!C52</f>
        <v>Chaque script est-il, si nécessaire, compatible avec les technologies d’assistance ?</v>
      </c>
      <c r="D41" s="2" t="s">
        <v>34</v>
      </c>
      <c r="E41" s="3"/>
      <c r="F41" s="3"/>
    </row>
    <row r="42" spans="1:6" ht="30">
      <c r="A42" s="147"/>
      <c r="B42" s="2" t="str">
        <f>Synthèse!B53</f>
        <v>7.2</v>
      </c>
      <c r="C42" s="3" t="str">
        <f>Synthèse!C53</f>
        <v>Pour chaque script ayant une alternative, cette alternative est-elle pertinente ?</v>
      </c>
      <c r="D42" s="2" t="s">
        <v>36</v>
      </c>
      <c r="E42" s="3"/>
      <c r="F42" s="3"/>
    </row>
    <row r="43" spans="1:6" ht="45">
      <c r="A43" s="147"/>
      <c r="B43" s="2" t="str">
        <f>Synthèse!B54</f>
        <v>7.3</v>
      </c>
      <c r="C43" s="3" t="str">
        <f>Synthèse!C54</f>
        <v>Chaque script est-il contrôlable par le clavier et par tout dispositif de pointage (hors cas particuliers) ?</v>
      </c>
      <c r="D43" s="2" t="s">
        <v>34</v>
      </c>
      <c r="E43" s="3"/>
      <c r="F43" s="3"/>
    </row>
    <row r="44" spans="1:6" ht="45">
      <c r="A44" s="147"/>
      <c r="B44" s="2" t="str">
        <f>Synthèse!B55</f>
        <v>7.4</v>
      </c>
      <c r="C44" s="3" t="str">
        <f>Synthèse!C55</f>
        <v>Pour chaque script qui initie un changement de contexte, l’utilisateur est-il averti ou en a-t-il le contrôle ?</v>
      </c>
      <c r="D44" s="2" t="s">
        <v>36</v>
      </c>
      <c r="E44" s="3"/>
      <c r="F44" s="3"/>
    </row>
    <row r="45" spans="1:6" ht="45">
      <c r="A45" s="147"/>
      <c r="B45" s="2" t="str">
        <f>Synthèse!B56</f>
        <v>7.5</v>
      </c>
      <c r="C45" s="3" t="str">
        <f>Synthèse!C56</f>
        <v>Dans chaque page web, les messages de statut sont-ils correctement restitués par les technologies d’assistance ?</v>
      </c>
      <c r="D45" s="2" t="s">
        <v>36</v>
      </c>
      <c r="E45" s="3"/>
      <c r="F45" s="3"/>
    </row>
    <row r="46" spans="1:6" ht="30" customHeight="1">
      <c r="A46" s="147" t="str">
        <f>Synthèse!A58</f>
        <v>Éléments obligatoires</v>
      </c>
      <c r="B46" s="33" t="str">
        <f>Synthèse!B58</f>
        <v>8.1</v>
      </c>
      <c r="C46" s="32" t="str">
        <f>Synthèse!C58</f>
        <v>Chaque page web est-elle définie par un type de document ?</v>
      </c>
      <c r="D46" s="33" t="s">
        <v>34</v>
      </c>
      <c r="E46" s="32"/>
      <c r="F46" s="32"/>
    </row>
    <row r="47" spans="1:6" ht="30">
      <c r="A47" s="147"/>
      <c r="B47" s="33" t="str">
        <f>Synthèse!B59</f>
        <v>8.2</v>
      </c>
      <c r="C47" s="32" t="str">
        <f>Synthèse!C59</f>
        <v>Pour chaque page web, le code source généré est-il valide selon le type de document spécifié ?</v>
      </c>
      <c r="D47" s="33" t="s">
        <v>36</v>
      </c>
      <c r="E47" s="91" t="s">
        <v>336</v>
      </c>
      <c r="F47" s="32"/>
    </row>
    <row r="48" spans="1:6" ht="30">
      <c r="A48" s="147"/>
      <c r="B48" s="33" t="str">
        <f>Synthèse!B60</f>
        <v>8.3</v>
      </c>
      <c r="C48" s="32" t="str">
        <f>Synthèse!C60</f>
        <v>Dans chaque page web, la langue par défaut est-elle présente ?</v>
      </c>
      <c r="D48" s="33" t="s">
        <v>34</v>
      </c>
      <c r="E48" s="32"/>
      <c r="F48" s="32"/>
    </row>
    <row r="49" spans="1:6" ht="30">
      <c r="A49" s="147"/>
      <c r="B49" s="33" t="str">
        <f>Synthèse!B61</f>
        <v>8.4</v>
      </c>
      <c r="C49" s="32" t="str">
        <f>Synthèse!C61</f>
        <v>Pour chaque page web ayant une langue par défaut, le code de langue est-il pertinent ?</v>
      </c>
      <c r="D49" s="33" t="s">
        <v>34</v>
      </c>
      <c r="E49" s="32"/>
      <c r="F49" s="32"/>
    </row>
    <row r="50" spans="1:6" ht="15">
      <c r="A50" s="147"/>
      <c r="B50" s="33" t="str">
        <f>Synthèse!B62</f>
        <v>8.5</v>
      </c>
      <c r="C50" s="32" t="str">
        <f>Synthèse!C62</f>
        <v>Chaque page web a-t-elle un titre de page ?</v>
      </c>
      <c r="D50" s="33" t="s">
        <v>34</v>
      </c>
      <c r="E50" s="32"/>
      <c r="F50" s="32"/>
    </row>
    <row r="51" spans="1:6" ht="30">
      <c r="A51" s="147"/>
      <c r="B51" s="33" t="str">
        <f>Synthèse!B63</f>
        <v>8.6</v>
      </c>
      <c r="C51" s="32" t="str">
        <f>Synthèse!C63</f>
        <v>Pour chaque page web ayant un titre de page, ce titre est-il pertinent ?</v>
      </c>
      <c r="D51" s="33" t="s">
        <v>34</v>
      </c>
      <c r="E51" s="32"/>
      <c r="F51" s="32"/>
    </row>
    <row r="52" spans="1:6" ht="45">
      <c r="A52" s="147"/>
      <c r="B52" s="33" t="str">
        <f>Synthèse!B64</f>
        <v>8.7</v>
      </c>
      <c r="C52" s="32" t="str">
        <f>Synthèse!C64</f>
        <v>Dans chaque page web, chaque changement de langue est-il indiqué dans le code source (hors cas particuliers) ?</v>
      </c>
      <c r="D52" s="33" t="s">
        <v>36</v>
      </c>
      <c r="E52" s="32"/>
      <c r="F52" s="32"/>
    </row>
    <row r="53" spans="1:6" ht="45">
      <c r="A53" s="147"/>
      <c r="B53" s="33" t="str">
        <f>Synthèse!B65</f>
        <v>8.8</v>
      </c>
      <c r="C53" s="32" t="str">
        <f>Synthèse!C65</f>
        <v>Dans chaque page web, le code de langue de chaque changement de langue est-il valide et pertinent ?</v>
      </c>
      <c r="D53" s="33" t="s">
        <v>36</v>
      </c>
      <c r="E53" s="32"/>
      <c r="F53" s="32"/>
    </row>
    <row r="54" spans="1:6" ht="45">
      <c r="A54" s="147"/>
      <c r="B54" s="33" t="str">
        <f>Synthèse!B66</f>
        <v>8.9</v>
      </c>
      <c r="C54" s="32" t="str">
        <f>Synthèse!C66</f>
        <v>Dans chaque page web, les balises ne doivent pas être utilisées uniquement à des fins de présentation. Cette règle est-elle respectée ?</v>
      </c>
      <c r="D54" s="33" t="s">
        <v>34</v>
      </c>
      <c r="E54" s="32"/>
      <c r="F54" s="32"/>
    </row>
    <row r="55" spans="1:6" ht="30">
      <c r="A55" s="147"/>
      <c r="B55" s="33" t="str">
        <f>Synthèse!B67</f>
        <v>8.10</v>
      </c>
      <c r="C55" s="32" t="str">
        <f>Synthèse!C67</f>
        <v>Dans chaque page web, les changements du sens de lecture sont-ils signalés ?</v>
      </c>
      <c r="D55" s="33" t="s">
        <v>36</v>
      </c>
      <c r="E55" s="32"/>
      <c r="F55" s="32"/>
    </row>
    <row r="56" spans="1:6" ht="105">
      <c r="A56" s="147" t="str">
        <f>Synthèse!A69</f>
        <v>Structure</v>
      </c>
      <c r="B56" s="45" t="str">
        <f>Synthèse!B69</f>
        <v>9.1</v>
      </c>
      <c r="C56" s="35" t="str">
        <f>Synthèse!C69</f>
        <v>Dans chaque page web, l’information est-elle structurée par l’utilisation appropriée de titres ?</v>
      </c>
      <c r="D56" s="45" t="s">
        <v>35</v>
      </c>
      <c r="E56" s="89" t="s">
        <v>454</v>
      </c>
      <c r="F56" s="35"/>
    </row>
    <row r="57" spans="1:6" ht="45">
      <c r="A57" s="147"/>
      <c r="B57" s="45" t="str">
        <f>Synthèse!B70</f>
        <v>9.2</v>
      </c>
      <c r="C57" s="35" t="str">
        <f>Synthèse!C70</f>
        <v>Dans chaque page web, la structure du document est-elle cohérente (hors cas particuliers) ?</v>
      </c>
      <c r="D57" s="45" t="s">
        <v>34</v>
      </c>
      <c r="E57" s="89" t="s">
        <v>336</v>
      </c>
      <c r="F57" s="35"/>
    </row>
    <row r="58" spans="1:6" ht="30">
      <c r="A58" s="147"/>
      <c r="B58" s="45" t="str">
        <f>Synthèse!B71</f>
        <v>9.3</v>
      </c>
      <c r="C58" s="35" t="str">
        <f>Synthèse!C71</f>
        <v>Dans chaque page web, chaque liste est-elle correctement structurée ?</v>
      </c>
      <c r="D58" s="45" t="s">
        <v>34</v>
      </c>
      <c r="E58" s="35"/>
      <c r="F58" s="35"/>
    </row>
    <row r="59" spans="1:6" ht="30">
      <c r="A59" s="147"/>
      <c r="B59" s="45" t="str">
        <f>Synthèse!B72</f>
        <v>9.4</v>
      </c>
      <c r="C59" s="35" t="str">
        <f>Synthèse!C72</f>
        <v>Dans chaque page web, chaque citation est-elle correctement indiquée ?</v>
      </c>
      <c r="D59" s="45" t="s">
        <v>36</v>
      </c>
      <c r="E59" s="35"/>
      <c r="F59" s="35"/>
    </row>
    <row r="60" spans="1:6" ht="90">
      <c r="A60" s="147" t="str">
        <f>Synthèse!A74</f>
        <v>Présentation</v>
      </c>
      <c r="B60" s="33" t="str">
        <f>Synthèse!B74</f>
        <v>10.1</v>
      </c>
      <c r="C60" s="32" t="str">
        <f>Synthèse!C74</f>
        <v>Dans le site web, des feuilles de styles sont-elles utilisées pour contrôler la présentation de l’information ?</v>
      </c>
      <c r="D60" s="33" t="s">
        <v>35</v>
      </c>
      <c r="E60" s="32" t="s">
        <v>404</v>
      </c>
      <c r="F60" s="32" t="s">
        <v>511</v>
      </c>
    </row>
    <row r="61" spans="1:6" ht="45">
      <c r="A61" s="147"/>
      <c r="B61" s="33" t="str">
        <f>Synthèse!B75</f>
        <v>10.2</v>
      </c>
      <c r="C61" s="32" t="str">
        <f>Synthèse!C75</f>
        <v>Dans chaque page web, le contenu visible porteur d’information reste-t-il présent lorsque les feuilles de styles sont désactivées ?</v>
      </c>
      <c r="D61" s="33" t="s">
        <v>34</v>
      </c>
      <c r="E61" s="32"/>
      <c r="F61" s="32"/>
    </row>
    <row r="62" spans="1:6" ht="45">
      <c r="A62" s="147"/>
      <c r="B62" s="33" t="str">
        <f>Synthèse!B76</f>
        <v>10.3</v>
      </c>
      <c r="C62" s="32" t="str">
        <f>Synthèse!C76</f>
        <v>Dans chaque page web, l’information reste-t-elle compréhensible lorsque les feuilles de styles sont désactivées ?</v>
      </c>
      <c r="D62" s="33" t="s">
        <v>34</v>
      </c>
      <c r="E62" s="32"/>
      <c r="F62" s="32"/>
    </row>
    <row r="63" spans="1:6" ht="45">
      <c r="A63" s="147"/>
      <c r="B63" s="33" t="str">
        <f>Synthèse!B77</f>
        <v>10.4</v>
      </c>
      <c r="C63" s="32" t="str">
        <f>Synthèse!C77</f>
        <v>Dans chaque page web, le texte reste-t-il lisible lorsque la taille des caractères est augmentée jusqu’à 200%, au moins (hors cas particuliers) ?</v>
      </c>
      <c r="D63" s="33" t="s">
        <v>34</v>
      </c>
      <c r="E63" s="32"/>
      <c r="F63" s="32"/>
    </row>
    <row r="64" spans="1:6" ht="45">
      <c r="A64" s="147"/>
      <c r="B64" s="33" t="str">
        <f>Synthèse!B78</f>
        <v>10.5</v>
      </c>
      <c r="C64" s="32" t="str">
        <f>Synthèse!C78</f>
        <v>Dans chaque page web, les déclarations CSS de couleurs de fond d’élément et de police sont-elles correctement utilisées ?</v>
      </c>
      <c r="D64" s="33" t="s">
        <v>34</v>
      </c>
      <c r="E64" s="32"/>
      <c r="F64" s="32"/>
    </row>
    <row r="65" spans="1:6" ht="45">
      <c r="A65" s="147"/>
      <c r="B65" s="33" t="str">
        <f>Synthèse!B79</f>
        <v>10.6</v>
      </c>
      <c r="C65" s="32" t="str">
        <f>Synthèse!C79</f>
        <v>Dans chaque page web, chaque lien dont la nature n’est pas évidente est-il visible par rapport au texte environnant ?</v>
      </c>
      <c r="D65" s="33" t="s">
        <v>36</v>
      </c>
      <c r="E65" s="32"/>
      <c r="F65" s="32"/>
    </row>
    <row r="66" spans="1:6" ht="45">
      <c r="A66" s="147"/>
      <c r="B66" s="33" t="str">
        <f>Synthèse!B80</f>
        <v>10.7</v>
      </c>
      <c r="C66" s="32" t="str">
        <f>Synthèse!C80</f>
        <v>Dans chaque page web, pour chaque élément recevant le focus, la prise de focus est-elle visible ?</v>
      </c>
      <c r="D66" s="33" t="s">
        <v>34</v>
      </c>
      <c r="E66" s="91" t="s">
        <v>336</v>
      </c>
      <c r="F66" s="32"/>
    </row>
    <row r="67" spans="1:6" ht="120">
      <c r="A67" s="147"/>
      <c r="B67" s="33" t="str">
        <f>Synthèse!B81</f>
        <v>10.8</v>
      </c>
      <c r="C67" s="32" t="str">
        <f>Synthèse!C81</f>
        <v>Pour chaque page web, les contenus cachés ont-ils vocation à être ignorés par les technologies d’assistance ?</v>
      </c>
      <c r="D67" s="33" t="s">
        <v>34</v>
      </c>
      <c r="E67" s="91" t="s">
        <v>455</v>
      </c>
      <c r="F67" s="32"/>
    </row>
    <row r="68" spans="1:6" ht="45">
      <c r="A68" s="147"/>
      <c r="B68" s="33" t="str">
        <f>Synthèse!B82</f>
        <v>10.9</v>
      </c>
      <c r="C68" s="32" t="str">
        <f>Synthèse!C82</f>
        <v>Dans chaque page web, l’information ne doit pas être donnée uniquement par la forme, taille ou position. Cette règle est-elle respectée ?</v>
      </c>
      <c r="D68" s="33" t="s">
        <v>34</v>
      </c>
      <c r="E68" s="32"/>
      <c r="F68" s="32"/>
    </row>
    <row r="69" spans="1:6" ht="60">
      <c r="A69" s="147"/>
      <c r="B69" s="33" t="str">
        <f>Synthèse!B83</f>
        <v>10.10</v>
      </c>
      <c r="C69" s="32" t="str">
        <f>Synthèse!C83</f>
        <v>Dans chaque page web, l’information ne doit pas être donnée par la forme, taille ou position uniquement. Cette règle est-elle implémentée de façon pertinente ?</v>
      </c>
      <c r="D69" s="33" t="s">
        <v>34</v>
      </c>
      <c r="E69" s="32"/>
      <c r="F69" s="32"/>
    </row>
    <row r="70" spans="1:6" ht="105">
      <c r="A70" s="147"/>
      <c r="B70" s="33" t="str">
        <f>Synthèse!B84</f>
        <v>10.11</v>
      </c>
      <c r="C70" s="32"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33" t="s">
        <v>34</v>
      </c>
      <c r="E70" s="32"/>
      <c r="F70" s="32"/>
    </row>
    <row r="71" spans="1:6" ht="60">
      <c r="A71" s="147"/>
      <c r="B71" s="33" t="str">
        <f>Synthèse!B85</f>
        <v>10.12</v>
      </c>
      <c r="C71" s="32" t="str">
        <f>Synthèse!C85</f>
        <v>Dans chaque page web, les propriétés d’espacement du texte peuvent-elles être redéfinies par l’utilisateur sans perte de contenu ou de fonctionnalité (hors cas particuliers) ?</v>
      </c>
      <c r="D71" s="33" t="s">
        <v>34</v>
      </c>
      <c r="E71" s="32"/>
      <c r="F71" s="32"/>
    </row>
    <row r="72" spans="1:6" ht="75">
      <c r="A72" s="147"/>
      <c r="B72" s="33" t="str">
        <f>Synthèse!B86</f>
        <v>10.13</v>
      </c>
      <c r="C72" s="32" t="str">
        <f>Synthèse!C86</f>
        <v>Dans chaque page web, les contenus additionnels apparaissant à la prise de focus ou au survol d’un composant d’interface sont-ils contrôlables par l’utilisateur (hors cas particuliers) ?</v>
      </c>
      <c r="D72" s="33" t="s">
        <v>36</v>
      </c>
      <c r="E72" s="32"/>
      <c r="F72" s="32"/>
    </row>
    <row r="73" spans="1:6" ht="60">
      <c r="A73" s="147"/>
      <c r="B73" s="33" t="str">
        <f>Synthèse!B87</f>
        <v>10.14</v>
      </c>
      <c r="C73" s="32" t="str">
        <f>Synthèse!C87</f>
        <v>Dans chaque page web, les contenus additionnels apparaissant via les styles CSS uniquement peuvent-ils être rendus visibles au clavier et par tout dispositif de pointage ?</v>
      </c>
      <c r="D73" s="33" t="s">
        <v>36</v>
      </c>
      <c r="E73" s="32"/>
      <c r="F73" s="32"/>
    </row>
    <row r="74" spans="1:6" ht="15">
      <c r="A74" s="147" t="str">
        <f>Synthèse!A89</f>
        <v>Formulaires</v>
      </c>
      <c r="B74" s="2" t="str">
        <f>Synthèse!B89</f>
        <v>11.1</v>
      </c>
      <c r="C74" s="3" t="str">
        <f>Synthèse!C89</f>
        <v>Chaque champ de formulaire a-t-il une étiquette ?</v>
      </c>
      <c r="D74" s="33" t="s">
        <v>36</v>
      </c>
      <c r="E74" s="3"/>
      <c r="F74" s="3"/>
    </row>
    <row r="75" spans="1:6" ht="45">
      <c r="A75" s="147"/>
      <c r="B75" s="2" t="str">
        <f>Synthèse!B90</f>
        <v>11.2</v>
      </c>
      <c r="C75" s="3" t="str">
        <f>Synthèse!C90</f>
        <v>Chaque étiquette associée à un champ de formulaire est-elle pertinente (hors cas particuliers) ?</v>
      </c>
      <c r="D75" s="33" t="s">
        <v>36</v>
      </c>
      <c r="E75" s="3"/>
      <c r="F75" s="3"/>
    </row>
    <row r="76" spans="1:6" ht="75">
      <c r="A76" s="147"/>
      <c r="B76" s="2" t="str">
        <f>Synthèse!B91</f>
        <v>11.3</v>
      </c>
      <c r="C76" s="3" t="str">
        <f>Synthèse!C91</f>
        <v>Dans chaque formulaire, chaque étiquette associée à un champ de formulaire ayant la même fonction et répété plusieurs fois dans une même page ou dans un ensemble de pages est-elle cohérente ?</v>
      </c>
      <c r="D76" s="33" t="s">
        <v>36</v>
      </c>
      <c r="E76" s="3"/>
      <c r="F76" s="3"/>
    </row>
    <row r="77" spans="1:6" ht="45">
      <c r="A77" s="147"/>
      <c r="B77" s="2" t="str">
        <f>Synthèse!B92</f>
        <v>11.4</v>
      </c>
      <c r="C77" s="3" t="str">
        <f>Synthèse!C92</f>
        <v>Dans chaque formulaire, chaque étiquette de champ et son champ associé sont-ils accolés (hors cas particuliers) ?</v>
      </c>
      <c r="D77" s="33" t="s">
        <v>36</v>
      </c>
      <c r="E77" s="3"/>
      <c r="F77" s="3"/>
    </row>
    <row r="78" spans="1:6" ht="30">
      <c r="A78" s="147"/>
      <c r="B78" s="2" t="str">
        <f>Synthèse!B93</f>
        <v>11.5</v>
      </c>
      <c r="C78" s="3" t="str">
        <f>Synthèse!C93</f>
        <v>Dans chaque formulaire, les champs de même nature sont-ils regroupés, si nécessaire ?</v>
      </c>
      <c r="D78" s="33" t="s">
        <v>36</v>
      </c>
      <c r="E78" s="3"/>
      <c r="F78" s="3"/>
    </row>
    <row r="79" spans="1:6" ht="30">
      <c r="A79" s="147"/>
      <c r="B79" s="2" t="str">
        <f>Synthèse!B94</f>
        <v>11.6</v>
      </c>
      <c r="C79" s="3" t="str">
        <f>Synthèse!C94</f>
        <v>Dans chaque formulaire, chaque regroupement de champs de formulaire a-t-il une légende ?</v>
      </c>
      <c r="D79" s="33" t="s">
        <v>36</v>
      </c>
      <c r="E79" s="3"/>
      <c r="F79" s="3"/>
    </row>
    <row r="80" spans="1:6" ht="45">
      <c r="A80" s="147"/>
      <c r="B80" s="2" t="str">
        <f>Synthèse!B95</f>
        <v>11.7</v>
      </c>
      <c r="C80" s="3" t="str">
        <f>Synthèse!C95</f>
        <v>Dans chaque formulaire, chaque légende associée à un regroupement de champs de même nature est-elle pertinente ?</v>
      </c>
      <c r="D80" s="33" t="s">
        <v>36</v>
      </c>
      <c r="E80" s="3"/>
      <c r="F80" s="3"/>
    </row>
    <row r="81" spans="1:6" ht="45">
      <c r="A81" s="147"/>
      <c r="B81" s="2" t="str">
        <f>Synthèse!B96</f>
        <v>11.8</v>
      </c>
      <c r="C81" s="3" t="str">
        <f>Synthèse!C96</f>
        <v>Dans chaque formulaire, les items de même nature d’une liste de choix sont-ils regroupées de manière pertinente ?</v>
      </c>
      <c r="D81" s="33" t="s">
        <v>36</v>
      </c>
      <c r="E81" s="3"/>
      <c r="F81" s="3"/>
    </row>
    <row r="82" spans="1:6" ht="30">
      <c r="A82" s="147"/>
      <c r="B82" s="2" t="str">
        <f>Synthèse!B97</f>
        <v>11.9</v>
      </c>
      <c r="C82" s="3" t="str">
        <f>Synthèse!C97</f>
        <v>Dans chaque formulaire, l’intitulé de chaque bouton est-il pertinent (hors cas particuliers) ?</v>
      </c>
      <c r="D82" s="33" t="s">
        <v>36</v>
      </c>
      <c r="E82" s="3"/>
      <c r="F82" s="3"/>
    </row>
    <row r="83" spans="1:6" ht="45">
      <c r="A83" s="147"/>
      <c r="B83" s="2" t="str">
        <f>Synthèse!B98</f>
        <v>11.10</v>
      </c>
      <c r="C83" s="3" t="str">
        <f>Synthèse!C98</f>
        <v>Dans chaque formulaire, le contrôle de saisie est-il utilisé de manière pertinente (hors cas particuliers) ?</v>
      </c>
      <c r="D83" s="33" t="s">
        <v>36</v>
      </c>
      <c r="E83" s="3"/>
      <c r="F83" s="3"/>
    </row>
    <row r="84" spans="1:6" ht="45">
      <c r="A84" s="147"/>
      <c r="B84" s="2" t="str">
        <f>Synthèse!B99</f>
        <v>11.11</v>
      </c>
      <c r="C84" s="3" t="str">
        <f>Synthèse!C99</f>
        <v>Dans chaque formulaire, le contrôle de saisie est-il accompagné, si nécessaire, de suggestions facilitant la correction des erreurs de saisie ?</v>
      </c>
      <c r="D84" s="33" t="s">
        <v>36</v>
      </c>
      <c r="E84" s="3"/>
      <c r="F84" s="3"/>
    </row>
    <row r="85" spans="1:6" ht="90">
      <c r="A85" s="147"/>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33" t="s">
        <v>36</v>
      </c>
      <c r="E85" s="3"/>
      <c r="F85" s="3"/>
    </row>
    <row r="86" spans="1:6" ht="45">
      <c r="A86" s="147"/>
      <c r="B86" s="2" t="str">
        <f>Synthèse!B101</f>
        <v>11.13</v>
      </c>
      <c r="C86" s="3" t="str">
        <f>Synthèse!C101</f>
        <v>La finalité d’un champ de saisie peut-elle être déduite pour faciliter le remplissage automatique des champs avec les données de l’utilisateur ?</v>
      </c>
      <c r="D86" s="33" t="s">
        <v>36</v>
      </c>
      <c r="E86" s="3"/>
      <c r="F86" s="3"/>
    </row>
    <row r="87" spans="1:6" ht="45">
      <c r="A87" s="147" t="str">
        <f>Synthèse!A103</f>
        <v>Navigation</v>
      </c>
      <c r="B87" s="33" t="str">
        <f>Synthèse!B103</f>
        <v>12.1</v>
      </c>
      <c r="C87" s="32" t="str">
        <f>Synthèse!C103</f>
        <v>Chaque ensemble de pages dispose-t-il de deux systèmes de navigation différents, au moins (hors cas particuliers) ?</v>
      </c>
      <c r="D87" s="33" t="s">
        <v>34</v>
      </c>
      <c r="E87" s="32"/>
      <c r="F87" s="32"/>
    </row>
    <row r="88" spans="1:6" ht="45">
      <c r="A88" s="147"/>
      <c r="B88" s="33" t="str">
        <f>Synthèse!B104</f>
        <v>12.2</v>
      </c>
      <c r="C88" s="32" t="str">
        <f>Synthèse!C104</f>
        <v>Dans chaque ensemble de pages, le menu et les barres de navigation sont-ils toujours à la même place (hors cas particuliers) ?</v>
      </c>
      <c r="D88" s="33" t="s">
        <v>34</v>
      </c>
      <c r="E88" s="32"/>
      <c r="F88" s="32"/>
    </row>
    <row r="89" spans="1:6" ht="15">
      <c r="A89" s="147"/>
      <c r="B89" s="33" t="str">
        <f>Synthèse!B105</f>
        <v>12.3</v>
      </c>
      <c r="C89" s="32" t="str">
        <f>Synthèse!C105</f>
        <v>La page « plan du site » est-elle pertinente ?</v>
      </c>
      <c r="D89" s="33" t="s">
        <v>36</v>
      </c>
      <c r="E89" s="32"/>
      <c r="F89" s="32"/>
    </row>
    <row r="90" spans="1:6" ht="45">
      <c r="A90" s="147"/>
      <c r="B90" s="33" t="str">
        <f>Synthèse!B106</f>
        <v>12.4</v>
      </c>
      <c r="C90" s="32" t="str">
        <f>Synthèse!C106</f>
        <v>Dans chaque ensemble de pages, la page « plan du site » est-elle accessible à partir d’une fonctionnalité identique ?</v>
      </c>
      <c r="D90" s="33" t="s">
        <v>34</v>
      </c>
      <c r="E90" s="32"/>
      <c r="F90" s="32"/>
    </row>
    <row r="91" spans="1:6" ht="45">
      <c r="A91" s="147"/>
      <c r="B91" s="33" t="str">
        <f>Synthèse!B107</f>
        <v>12.5</v>
      </c>
      <c r="C91" s="32" t="str">
        <f>Synthèse!C107</f>
        <v>Dans chaque ensemble de pages, le moteur de recherche est-il atteignable de manière identique ?</v>
      </c>
      <c r="D91" s="33" t="s">
        <v>34</v>
      </c>
      <c r="E91" s="32"/>
      <c r="F91" s="32"/>
    </row>
    <row r="92" spans="1:6" ht="90">
      <c r="A92" s="147"/>
      <c r="B92" s="33" t="str">
        <f>Synthèse!B108</f>
        <v>12.6</v>
      </c>
      <c r="C92" s="32" t="str">
        <f>Synthèse!C108</f>
        <v>Les zones de regroupement de contenus présentes dans plusieurs pages web (zones d’en-tête, de navigation principale, de contenu principal, de pied de page et de moteur de recherche) peuvent-elles être atteintes ou évitées ?</v>
      </c>
      <c r="D92" s="33" t="s">
        <v>36</v>
      </c>
      <c r="E92" s="91" t="s">
        <v>336</v>
      </c>
      <c r="F92" s="32"/>
    </row>
    <row r="93" spans="1:6" ht="45">
      <c r="A93" s="147"/>
      <c r="B93" s="33" t="str">
        <f>Synthèse!B109</f>
        <v>12.7</v>
      </c>
      <c r="C93" s="32" t="str">
        <f>Synthèse!C109</f>
        <v>Dans chaque page web, un lien d’évitement ou d’accès rapide à la zone de contenu principal est-il présent (hors cas particuliers) ?</v>
      </c>
      <c r="D93" s="33" t="s">
        <v>36</v>
      </c>
      <c r="E93" s="91" t="s">
        <v>336</v>
      </c>
      <c r="F93" s="32"/>
    </row>
    <row r="94" spans="1:6" ht="30">
      <c r="A94" s="147"/>
      <c r="B94" s="33" t="str">
        <f>Synthèse!B110</f>
        <v>12.8</v>
      </c>
      <c r="C94" s="32" t="str">
        <f>Synthèse!C110</f>
        <v>Dans chaque page web, l’ordre de tabulation est-il cohérent ?</v>
      </c>
      <c r="D94" s="33" t="s">
        <v>34</v>
      </c>
      <c r="E94" s="32"/>
      <c r="F94" s="32"/>
    </row>
    <row r="95" spans="1:6" ht="45">
      <c r="A95" s="147"/>
      <c r="B95" s="33" t="str">
        <f>Synthèse!B111</f>
        <v>12.9</v>
      </c>
      <c r="C95" s="32" t="str">
        <f>Synthèse!C111</f>
        <v>Dans chaque page web, la navigation ne doit pas contenir de piège au clavier. Cette règle est-elle respectée ?</v>
      </c>
      <c r="D95" s="33" t="s">
        <v>34</v>
      </c>
      <c r="E95" s="32"/>
      <c r="F95" s="32"/>
    </row>
    <row r="96" spans="1:6" ht="60">
      <c r="A96" s="147"/>
      <c r="B96" s="33" t="str">
        <f>Synthèse!B112</f>
        <v>12.10</v>
      </c>
      <c r="C96" s="32" t="str">
        <f>Synthèse!C112</f>
        <v>Dans chaque page web, les raccourcis clavier n’utilisant qu’une seule touche (lettre minuscule ou majuscule, ponctuation, chiffre ou symbole) sont-ils contrôlables par l’utilisateur ?</v>
      </c>
      <c r="D96" s="33" t="s">
        <v>36</v>
      </c>
      <c r="E96" s="32"/>
      <c r="F96" s="32"/>
    </row>
    <row r="97" spans="1:6" ht="60">
      <c r="A97" s="147"/>
      <c r="B97" s="33" t="str">
        <f>Synthèse!B113</f>
        <v>12.11</v>
      </c>
      <c r="C97" s="32" t="str">
        <f>Synthèse!C113</f>
        <v>Dans chaque page web, les contenus additionnels apparaissant au survol, à la prise de focus ou à l’activation d’un composant d’interface sont-ils si nécessaire atteignables au clavier ?</v>
      </c>
      <c r="D97" s="33" t="s">
        <v>36</v>
      </c>
      <c r="E97" s="32"/>
      <c r="F97" s="32"/>
    </row>
    <row r="98" spans="1:6" ht="45">
      <c r="A98" s="147" t="str">
        <f>Synthèse!A115</f>
        <v>Consultation</v>
      </c>
      <c r="B98" s="2" t="str">
        <f>Synthèse!B115</f>
        <v>13.1</v>
      </c>
      <c r="C98" s="3" t="str">
        <f>Synthèse!C115</f>
        <v>Pour chaque page web, l’utilisateur a-t-il le contrôle de chaque limite de temps modifiant le contenu (hors cas particuliers) ?</v>
      </c>
      <c r="D98" s="2" t="s">
        <v>36</v>
      </c>
      <c r="E98" s="3"/>
      <c r="F98" s="3"/>
    </row>
    <row r="99" spans="1:6" ht="60">
      <c r="A99" s="147"/>
      <c r="B99" s="2" t="str">
        <f>Synthèse!B116</f>
        <v>13.2</v>
      </c>
      <c r="C99" s="3" t="str">
        <f>Synthèse!C116</f>
        <v>Dans chaque page web, l’ouverture d’une nouvelle fenêtre ne doit pas être déclenchée sans action de l’utilisateur. Cette règle est-elle respectée ?</v>
      </c>
      <c r="D99" s="2" t="s">
        <v>34</v>
      </c>
      <c r="E99" s="3"/>
      <c r="F99" s="3"/>
    </row>
    <row r="100" spans="1:6" ht="150">
      <c r="A100" s="147"/>
      <c r="B100" s="2" t="str">
        <f>Synthèse!B117</f>
        <v>13.3</v>
      </c>
      <c r="C100" s="3" t="str">
        <f>Synthèse!C117</f>
        <v>Dans chaque page web, chaque document bureautique en téléchargement possède-t-il, si nécessaire, une version accessible (hors cas particuliers) ?</v>
      </c>
      <c r="D100" s="2" t="s">
        <v>35</v>
      </c>
      <c r="E100" s="3" t="s">
        <v>362</v>
      </c>
      <c r="F100" s="3"/>
    </row>
    <row r="101" spans="1:6" ht="45">
      <c r="A101" s="147"/>
      <c r="B101" s="2" t="str">
        <f>Synthèse!B118</f>
        <v>13.4</v>
      </c>
      <c r="C101" s="3" t="str">
        <f>Synthèse!C118</f>
        <v>Pour chaque document bureautique ayant une version accessible, cette version offre-t-elle la même information ?</v>
      </c>
      <c r="D101" s="2" t="s">
        <v>36</v>
      </c>
      <c r="E101" s="3"/>
      <c r="F101" s="3"/>
    </row>
    <row r="102" spans="1:6" ht="45">
      <c r="A102" s="147"/>
      <c r="B102" s="2" t="str">
        <f>Synthèse!B119</f>
        <v>13.5</v>
      </c>
      <c r="C102" s="3" t="str">
        <f>Synthèse!C119</f>
        <v>Dans chaque page web, chaque contenu cryptique (art ASCII, émoticône, syntaxe cryptique) a-t-il une alternative ?</v>
      </c>
      <c r="D102" s="2" t="s">
        <v>36</v>
      </c>
      <c r="E102" s="3"/>
      <c r="F102" s="3"/>
    </row>
    <row r="103" spans="1:6" ht="60">
      <c r="A103" s="147"/>
      <c r="B103" s="2" t="str">
        <f>Synthèse!B120</f>
        <v>13.6</v>
      </c>
      <c r="C103" s="3" t="str">
        <f>Synthèse!C120</f>
        <v>Dans chaque page web, pour chaque contenu cryptique (art ASCII, émoticône, syntaxe cryptique) ayant une alternative, cette alternative est-elle pertinente ?</v>
      </c>
      <c r="D103" s="2" t="s">
        <v>36</v>
      </c>
      <c r="E103" s="3"/>
      <c r="F103" s="3"/>
    </row>
    <row r="104" spans="1:6" ht="45">
      <c r="A104" s="147"/>
      <c r="B104" s="2" t="str">
        <f>Synthèse!B121</f>
        <v>13.7</v>
      </c>
      <c r="C104" s="3" t="str">
        <f>Synthèse!C121</f>
        <v>Dans chaque page web, les changements brusques de luminosité ou les effets de flash sont-ils correctement utilisés ?</v>
      </c>
      <c r="D104" s="2" t="s">
        <v>36</v>
      </c>
      <c r="E104" s="3"/>
      <c r="F104" s="3"/>
    </row>
    <row r="105" spans="1:6" ht="45">
      <c r="A105" s="147"/>
      <c r="B105" s="2" t="str">
        <f>Synthèse!B122</f>
        <v>13.8</v>
      </c>
      <c r="C105" s="3" t="str">
        <f>Synthèse!C122</f>
        <v>Dans chaque page web, chaque contenu en mouvement ou clignotant est-il contrôlable par l’utilisateur ?</v>
      </c>
      <c r="D105" s="2" t="s">
        <v>36</v>
      </c>
      <c r="E105" s="3"/>
      <c r="F105" s="3"/>
    </row>
    <row r="106" spans="1:6" ht="60">
      <c r="A106" s="147"/>
      <c r="B106" s="2" t="str">
        <f>Synthèse!B123</f>
        <v>13.9</v>
      </c>
      <c r="C106" s="3" t="str">
        <f>Synthèse!C123</f>
        <v>Dans chaque page web, le contenu proposé est-il consultable quelle que soit l’orientation de l’écran (portait ou paysage) (hors cas particuliers) ?</v>
      </c>
      <c r="D106" s="2" t="s">
        <v>34</v>
      </c>
      <c r="E106" s="3"/>
      <c r="F106" s="3"/>
    </row>
    <row r="107" spans="1:6" ht="75">
      <c r="A107" s="147"/>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36</v>
      </c>
      <c r="E107" s="3"/>
      <c r="F107" s="3"/>
    </row>
    <row r="108" spans="1:6" ht="75">
      <c r="A108" s="147"/>
      <c r="B108" s="2" t="str">
        <f>Synthèse!B125</f>
        <v>13.11</v>
      </c>
      <c r="C108" s="3" t="str">
        <f>Synthèse!C125</f>
        <v>Dans chaque page web, les actions déclenchées au moyen d’un dispositif de pointage sur un point unique de l’écran peuvent-elles faire l’objet d’une annulation (hors cas particuliers) ?</v>
      </c>
      <c r="D108" s="2" t="s">
        <v>34</v>
      </c>
      <c r="E108" s="3"/>
      <c r="F108" s="3"/>
    </row>
    <row r="109" spans="1:6" ht="60">
      <c r="A109" s="147"/>
      <c r="B109" s="2" t="str">
        <f>Synthèse!B126</f>
        <v>13.12</v>
      </c>
      <c r="C109" s="3" t="str">
        <f>Synthèse!C126</f>
        <v>Dans chaque page web, les fonctionnalités qui impliquent un mouvement de l’appareil ou vers l’appareil peuvent-elles être satisfaites de manière alternative (hors cas particuliers) ?</v>
      </c>
      <c r="D109" s="2" t="s">
        <v>36</v>
      </c>
      <c r="E109" s="3"/>
      <c r="F109" s="3"/>
    </row>
  </sheetData>
  <autoFilter ref="D3:D109" xr:uid="{DA794361-1657-4343-918B-1AC8FAA8C69D}"/>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4:D109">
    <cfRule type="cellIs" dxfId="24" priority="1" stopIfTrue="1" operator="equal">
      <formula>"NCT"</formula>
    </cfRule>
    <cfRule type="cellIs" dxfId="23" priority="2" stopIfTrue="1" operator="equal">
      <formula>"C"</formula>
    </cfRule>
    <cfRule type="cellIs" dxfId="22" priority="3" stopIfTrue="1" operator="equal">
      <formula>"NC"</formula>
    </cfRule>
    <cfRule type="cellIs" dxfId="21" priority="4" stopIfTrue="1" operator="equal">
      <formula>"NA"</formula>
    </cfRule>
    <cfRule type="cellIs" dxfId="20" priority="5" stopIfTrue="1" operator="equal">
      <formula>"NT"</formula>
    </cfRule>
  </conditionalFormatting>
  <dataValidations count="1">
    <dataValidation type="list" showErrorMessage="1" sqref="D4:D109" xr:uid="{D15D7A3E-7764-604F-9AB5-B6C6C498C929}">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H109"/>
  <sheetViews>
    <sheetView tabSelected="1" zoomScaleNormal="100" workbookViewId="0">
      <pane xSplit="4" ySplit="3" topLeftCell="E4" activePane="bottomRight" state="frozen"/>
      <selection activeCell="E54" sqref="E54"/>
      <selection pane="topRight" activeCell="E54" sqref="E54"/>
      <selection pane="bottomLeft" activeCell="E54" sqref="E54"/>
      <selection pane="bottomRight" activeCell="E54" sqref="E54"/>
    </sheetView>
  </sheetViews>
  <sheetFormatPr baseColWidth="10" defaultColWidth="0" defaultRowHeight="14" zeroHeight="1"/>
  <cols>
    <col min="1" max="1" width="3.85546875" style="1" customWidth="1"/>
    <col min="2" max="2" width="5.42578125" style="10" customWidth="1"/>
    <col min="3" max="3" width="35.85546875" style="8" customWidth="1"/>
    <col min="4" max="4" width="6.42578125" style="10" customWidth="1"/>
    <col min="5" max="5" width="80.85546875" style="8" customWidth="1"/>
    <col min="6" max="6" width="33.85546875" style="8" customWidth="1"/>
    <col min="7" max="1015" width="14.140625" style="8" hidden="1" customWidth="1"/>
    <col min="1016" max="1021" width="14.140625" style="1" hidden="1" customWidth="1"/>
    <col min="1022" max="1022" width="14.140625" style="1" hidden="1"/>
    <col min="1023" max="16384" width="10.85546875" style="1" hidden="1"/>
  </cols>
  <sheetData>
    <row r="1" spans="1:1015">
      <c r="A1" s="16" t="str">
        <f>Périmètre!B22</f>
        <v>Communiqués de presse</v>
      </c>
      <c r="B1" s="16"/>
      <c r="C1" s="17"/>
      <c r="D1" s="23"/>
      <c r="E1" s="16"/>
      <c r="F1" s="1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row>
    <row r="2" spans="1:1015">
      <c r="A2" s="18" t="str">
        <f>Périmètre!C22</f>
        <v>https://www.eau-seine-normandie.fr/presse/communiques-de-presse</v>
      </c>
      <c r="B2" s="18"/>
      <c r="C2" s="19"/>
      <c r="D2" s="24"/>
      <c r="E2" s="18"/>
      <c r="F2" s="18"/>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row>
    <row r="3" spans="1:1015" ht="15">
      <c r="A3" s="20"/>
      <c r="B3" s="21" t="s">
        <v>244</v>
      </c>
      <c r="C3" s="21" t="s">
        <v>246</v>
      </c>
      <c r="D3" s="21" t="s">
        <v>247</v>
      </c>
      <c r="E3" s="21" t="s">
        <v>245</v>
      </c>
      <c r="F3" s="21" t="s">
        <v>4</v>
      </c>
    </row>
    <row r="4" spans="1:1015" ht="30">
      <c r="A4" s="148" t="str">
        <f>Synthèse!A9</f>
        <v>Images</v>
      </c>
      <c r="B4" s="2" t="str">
        <f>Synthèse!B9</f>
        <v>1.1</v>
      </c>
      <c r="C4" s="3" t="str">
        <f>Synthèse!C9</f>
        <v>Chaque image porteuse d’information a-t-elle une alternative textuelle ?</v>
      </c>
      <c r="D4" s="96" t="s">
        <v>36</v>
      </c>
      <c r="E4" s="93"/>
      <c r="F4" s="3"/>
    </row>
    <row r="5" spans="1:1015" ht="60">
      <c r="A5" s="134"/>
      <c r="B5" s="2" t="str">
        <f>Synthèse!B10</f>
        <v>1.2</v>
      </c>
      <c r="C5" s="3" t="str">
        <f>Synthèse!C10</f>
        <v>Chaque image de décoration est-elle correctement ignorée par les technologies d’assistance ?</v>
      </c>
      <c r="D5" s="94" t="s">
        <v>35</v>
      </c>
      <c r="E5" s="95" t="s">
        <v>348</v>
      </c>
      <c r="F5" s="3" t="s">
        <v>534</v>
      </c>
    </row>
    <row r="6" spans="1:1015" ht="45">
      <c r="A6" s="134"/>
      <c r="B6" s="2" t="str">
        <f>Synthèse!B11</f>
        <v>1.3</v>
      </c>
      <c r="C6" s="3" t="str">
        <f>Synthèse!C11</f>
        <v>Pour chaque image porteuse d'information ayant une alternative textuelle, cette alternative est-elle pertinente (hors cas particuliers) ?</v>
      </c>
      <c r="D6" s="96" t="s">
        <v>36</v>
      </c>
      <c r="E6" s="104" t="s">
        <v>535</v>
      </c>
      <c r="F6" s="3"/>
    </row>
    <row r="7" spans="1:1015" ht="60">
      <c r="A7" s="134"/>
      <c r="B7" s="2" t="str">
        <f>Synthèse!B12</f>
        <v>1.4</v>
      </c>
      <c r="C7" s="3" t="str">
        <f>Synthèse!C12</f>
        <v>Pour chaque image utilisée comme CAPTCHA ou comme image-test, ayant une alternative textuelle, cette alternative permet-elle d’identifier la nature et la fonction de l’image ?</v>
      </c>
      <c r="D7" s="96" t="s">
        <v>36</v>
      </c>
      <c r="E7" s="95"/>
      <c r="F7" s="3"/>
    </row>
    <row r="8" spans="1:1015" ht="45">
      <c r="A8" s="134"/>
      <c r="B8" s="2" t="str">
        <f>Synthèse!B13</f>
        <v>1.5</v>
      </c>
      <c r="C8" s="3" t="str">
        <f>Synthèse!C13</f>
        <v>Pour chaque image utilisée comme CAPTCHA, une solution d’accès alternatif au contenu ou à la fonction du CAPTCHA est-elle présente ?</v>
      </c>
      <c r="D8" s="96" t="s">
        <v>36</v>
      </c>
      <c r="E8" s="97"/>
      <c r="F8" s="3"/>
    </row>
    <row r="9" spans="1:1015" ht="30">
      <c r="A9" s="134"/>
      <c r="B9" s="2" t="str">
        <f>Synthèse!B14</f>
        <v>1.6</v>
      </c>
      <c r="C9" s="3" t="str">
        <f>Synthèse!C14</f>
        <v>Chaque image porteuse d’information a-t-elle, si nécessaire, une description détaillée ?</v>
      </c>
      <c r="D9" s="96" t="s">
        <v>36</v>
      </c>
      <c r="E9" s="95"/>
      <c r="F9" s="3"/>
    </row>
    <row r="10" spans="1:1015" ht="45">
      <c r="A10" s="134"/>
      <c r="B10" s="2" t="str">
        <f>Synthèse!B15</f>
        <v>1.7</v>
      </c>
      <c r="C10" s="3" t="str">
        <f>Synthèse!C15</f>
        <v>Pour chaque image porteuse d’information ayant une description détaillée, cette description est-elle pertinente ?</v>
      </c>
      <c r="D10" s="96" t="s">
        <v>36</v>
      </c>
      <c r="E10" s="95"/>
      <c r="F10" s="3"/>
    </row>
    <row r="11" spans="1:1015" ht="75">
      <c r="A11" s="134"/>
      <c r="B11" s="2" t="str">
        <f>Synthèse!B16</f>
        <v>1.8</v>
      </c>
      <c r="C11" s="3" t="str">
        <f>Synthèse!C16</f>
        <v>Chaque image texte porteuse d’information, en l’absence d’un mécanisme de remplacement, doit si possible être remplacée par du texte stylé. Cette règle est-elle respectée (hors cas particuliers) ?</v>
      </c>
      <c r="D11" s="96" t="s">
        <v>36</v>
      </c>
      <c r="E11" s="95"/>
      <c r="F11" s="3"/>
    </row>
    <row r="12" spans="1:1015" ht="30">
      <c r="A12" s="149"/>
      <c r="B12" s="2" t="str">
        <f>Synthèse!B17</f>
        <v>1.9</v>
      </c>
      <c r="C12" s="3" t="str">
        <f>Synthèse!C17</f>
        <v>Chaque légende d’image est-elle, si nécessaire, correctement reliée à l’image correspondante ?</v>
      </c>
      <c r="D12" s="96" t="s">
        <v>36</v>
      </c>
      <c r="E12" s="95"/>
      <c r="F12" s="3"/>
    </row>
    <row r="13" spans="1:1015" ht="17" customHeight="1">
      <c r="A13" s="147" t="str">
        <f>Synthèse!A19</f>
        <v>Cadres</v>
      </c>
      <c r="B13" s="33" t="str">
        <f>Synthèse!B19</f>
        <v>2.1</v>
      </c>
      <c r="C13" s="32" t="str">
        <f>Synthèse!C19</f>
        <v>Chaque cadre a-t-il un titre de cadre ?</v>
      </c>
      <c r="D13" s="33" t="s">
        <v>36</v>
      </c>
      <c r="E13" s="98"/>
      <c r="F13" s="32"/>
    </row>
    <row r="14" spans="1:1015" ht="33.5" customHeight="1">
      <c r="A14" s="147"/>
      <c r="B14" s="33" t="str">
        <f>Synthèse!B20</f>
        <v>2.2</v>
      </c>
      <c r="C14" s="32" t="str">
        <f>Synthèse!C20</f>
        <v>Pour chaque cadre ayant un titre de cadre, ce titre de cadre est-il pertinent ?</v>
      </c>
      <c r="D14" s="33" t="s">
        <v>36</v>
      </c>
      <c r="E14" s="99"/>
      <c r="F14" s="32"/>
    </row>
    <row r="15" spans="1:1015" ht="45" customHeight="1">
      <c r="A15" s="147" t="str">
        <f>Synthèse!A22</f>
        <v>Couleurs</v>
      </c>
      <c r="B15" s="2" t="str">
        <f>Synthèse!B22</f>
        <v>3.1</v>
      </c>
      <c r="C15" s="3" t="str">
        <f>Synthèse!C22</f>
        <v>Dans chaque page web, l’information ne doit pas être donnée uniquement par la couleur. Cette règle est-elle respectée ?</v>
      </c>
      <c r="D15" s="92" t="s">
        <v>34</v>
      </c>
      <c r="E15" s="95"/>
      <c r="F15" s="3"/>
    </row>
    <row r="16" spans="1:1015" ht="120">
      <c r="A16" s="147"/>
      <c r="B16" s="2" t="str">
        <f>Synthèse!B23</f>
        <v>3.2</v>
      </c>
      <c r="C16" s="3" t="str">
        <f>Synthèse!C23</f>
        <v>Dans chaque page web, le contraste entre la couleur du texte et la couleur de son arrière-plan est-il suffisamment élevé (hors cas particuliers) ?</v>
      </c>
      <c r="D16" s="94" t="s">
        <v>35</v>
      </c>
      <c r="E16" s="95" t="s">
        <v>456</v>
      </c>
      <c r="F16" s="3"/>
    </row>
    <row r="17" spans="1:6" ht="75">
      <c r="A17" s="147"/>
      <c r="B17" s="2" t="str">
        <f>Synthèse!B24</f>
        <v>3.3</v>
      </c>
      <c r="C17" s="3" t="str">
        <f>Synthèse!C24</f>
        <v>Dans chaque page web, les couleurs utilisées dans les composants d’interface ou les éléments graphiques porteurs d’informations sont-elles suffisamment contrastées (hors cas particuliers) ?</v>
      </c>
      <c r="D17" s="92" t="s">
        <v>34</v>
      </c>
      <c r="E17" s="104" t="s">
        <v>334</v>
      </c>
      <c r="F17" s="3"/>
    </row>
    <row r="18" spans="1:6" ht="45">
      <c r="A18" s="147" t="str">
        <f>Synthèse!A26</f>
        <v>Multimédia</v>
      </c>
      <c r="B18" s="33" t="str">
        <f>Synthèse!B26</f>
        <v>4.1</v>
      </c>
      <c r="C18" s="32" t="str">
        <f>Synthèse!C26</f>
        <v>Chaque média temporel pré-enregistré a-t-il, si nécessaire, une transcription textuelle ou une audiodescription (hors cas particuliers) ?</v>
      </c>
      <c r="D18" s="96" t="s">
        <v>36</v>
      </c>
      <c r="E18" s="99"/>
      <c r="F18" s="32"/>
    </row>
    <row r="19" spans="1:6" ht="60">
      <c r="A19" s="147"/>
      <c r="B19" s="33" t="str">
        <f>Synthèse!B27</f>
        <v>4.2</v>
      </c>
      <c r="C19" s="32" t="str">
        <f>Synthèse!C27</f>
        <v>Pour chaque média temporel pré-enregistré ayant une transcription textuelle ou une audiodescription synchronisée, celles-ci sont-elles pertinentes (hors cas particuliers) ?</v>
      </c>
      <c r="D19" s="96" t="s">
        <v>36</v>
      </c>
      <c r="E19" s="99"/>
      <c r="F19" s="32"/>
    </row>
    <row r="20" spans="1:6" ht="45">
      <c r="A20" s="147"/>
      <c r="B20" s="33" t="str">
        <f>Synthèse!B28</f>
        <v>4.3</v>
      </c>
      <c r="C20" s="32" t="str">
        <f>Synthèse!C28</f>
        <v>Chaque média temporel synchronisé pré-enregistré a-t-il, si nécessaire, des sous-titres synchronisés (hors cas particuliers) ?</v>
      </c>
      <c r="D20" s="96" t="s">
        <v>36</v>
      </c>
      <c r="E20" s="99"/>
      <c r="F20" s="32"/>
    </row>
    <row r="21" spans="1:6" ht="45">
      <c r="A21" s="147"/>
      <c r="B21" s="33" t="str">
        <f>Synthèse!B29</f>
        <v>4.4</v>
      </c>
      <c r="C21" s="32" t="str">
        <f>Synthèse!C29</f>
        <v>Pour chaque média temporel synchronisé pré-enregistré ayant des sous-titres synchronisés, ces sous-titres sont-ils pertinents ?</v>
      </c>
      <c r="D21" s="96" t="s">
        <v>36</v>
      </c>
      <c r="E21" s="99"/>
      <c r="F21" s="32"/>
    </row>
    <row r="22" spans="1:6" ht="45">
      <c r="A22" s="147"/>
      <c r="B22" s="33" t="str">
        <f>Synthèse!B30</f>
        <v>4.5</v>
      </c>
      <c r="C22" s="32" t="str">
        <f>Synthèse!C30</f>
        <v>Chaque média temporel pré-enregistré a-t-il, si nécessaire, une audiodescription synchronisée (hors cas particuliers) ?</v>
      </c>
      <c r="D22" s="96" t="s">
        <v>36</v>
      </c>
      <c r="E22" s="99"/>
      <c r="F22" s="32"/>
    </row>
    <row r="23" spans="1:6" ht="45">
      <c r="A23" s="147"/>
      <c r="B23" s="33" t="str">
        <f>Synthèse!B31</f>
        <v>4.6</v>
      </c>
      <c r="C23" s="32" t="str">
        <f>Synthèse!C31</f>
        <v>Pour chaque média temporel pré-enregistré ayant une audiodescription synchronisée, celle-ci est-elle pertinente ?</v>
      </c>
      <c r="D23" s="96" t="s">
        <v>36</v>
      </c>
      <c r="E23" s="99"/>
      <c r="F23" s="32"/>
    </row>
    <row r="24" spans="1:6" ht="30" customHeight="1">
      <c r="A24" s="147"/>
      <c r="B24" s="33" t="str">
        <f>Synthèse!B32</f>
        <v>4.7</v>
      </c>
      <c r="C24" s="32" t="str">
        <f>Synthèse!C32</f>
        <v>Chaque média temporel est-il clairement identifiable (hors cas particuliers) ?</v>
      </c>
      <c r="D24" s="96" t="s">
        <v>36</v>
      </c>
      <c r="E24" s="99"/>
      <c r="F24" s="32"/>
    </row>
    <row r="25" spans="1:6" ht="30">
      <c r="A25" s="147"/>
      <c r="B25" s="33" t="str">
        <f>Synthèse!B33</f>
        <v>4.8</v>
      </c>
      <c r="C25" s="32" t="str">
        <f>Synthèse!C33</f>
        <v>Chaque média non temporel a-t-il, si nécessaire, une alternative (hors cas particuliers) ?</v>
      </c>
      <c r="D25" s="96" t="s">
        <v>36</v>
      </c>
      <c r="E25" s="99"/>
      <c r="F25" s="32"/>
    </row>
    <row r="26" spans="1:6" ht="30">
      <c r="A26" s="147"/>
      <c r="B26" s="33" t="str">
        <f>Synthèse!B34</f>
        <v>4.9</v>
      </c>
      <c r="C26" s="32" t="str">
        <f>Synthèse!C34</f>
        <v>Pour chaque média non temporel ayant une alternative, cette alternative est-elle pertinente ?</v>
      </c>
      <c r="D26" s="96" t="s">
        <v>36</v>
      </c>
      <c r="E26" s="99"/>
      <c r="F26" s="32"/>
    </row>
    <row r="27" spans="1:6" ht="30">
      <c r="A27" s="147"/>
      <c r="B27" s="33" t="str">
        <f>Synthèse!B35</f>
        <v>4.10</v>
      </c>
      <c r="C27" s="32" t="str">
        <f>Synthèse!C35</f>
        <v>Chaque son déclenché automatiquement est-il contrôlable par l’utilisateur ?</v>
      </c>
      <c r="D27" s="96" t="s">
        <v>36</v>
      </c>
      <c r="E27" s="99"/>
      <c r="F27" s="32"/>
    </row>
    <row r="28" spans="1:6" ht="45">
      <c r="A28" s="147"/>
      <c r="B28" s="33" t="str">
        <f>Synthèse!B36</f>
        <v>4.11</v>
      </c>
      <c r="C28" s="32" t="str">
        <f>Synthèse!C36</f>
        <v>La consultation de chaque média temporel est-elle, si nécessaire, contrôlable par le clavier et tout dispositif de pointage ?</v>
      </c>
      <c r="D28" s="96" t="s">
        <v>36</v>
      </c>
      <c r="E28" s="99"/>
      <c r="F28" s="32"/>
    </row>
    <row r="29" spans="1:6" ht="45">
      <c r="A29" s="147"/>
      <c r="B29" s="33" t="str">
        <f>Synthèse!B37</f>
        <v>4.12</v>
      </c>
      <c r="C29" s="32" t="str">
        <f>Synthèse!C37</f>
        <v>La consultation de chaque média non temporel est-elle contrôlable par le clavier et tout dispositif de pointage ?</v>
      </c>
      <c r="D29" s="96" t="s">
        <v>36</v>
      </c>
      <c r="E29" s="99"/>
      <c r="F29" s="32"/>
    </row>
    <row r="30" spans="1:6" ht="45">
      <c r="A30" s="147"/>
      <c r="B30" s="33" t="str">
        <f>Synthèse!B38</f>
        <v>4.13</v>
      </c>
      <c r="C30" s="32" t="str">
        <f>Synthèse!C38</f>
        <v>Chaque média temporel et non temporel est-il compatible avec les technologies d’assistance (hors cas particuliers) ?</v>
      </c>
      <c r="D30" s="96" t="s">
        <v>36</v>
      </c>
      <c r="E30" s="99"/>
      <c r="F30" s="32"/>
    </row>
    <row r="31" spans="1:6" ht="30">
      <c r="A31" s="147" t="str">
        <f>Synthèse!A40</f>
        <v>Tableaux</v>
      </c>
      <c r="B31" s="2" t="str">
        <f>Synthèse!B40</f>
        <v>5.1</v>
      </c>
      <c r="C31" s="3" t="str">
        <f>Synthèse!C40</f>
        <v>Chaque tableau de données complexe a-t-il un résumé ?</v>
      </c>
      <c r="D31" s="96" t="s">
        <v>36</v>
      </c>
      <c r="E31" s="95"/>
      <c r="F31" s="3"/>
    </row>
    <row r="32" spans="1:6" ht="30">
      <c r="A32" s="147"/>
      <c r="B32" s="2" t="str">
        <f>Synthèse!B41</f>
        <v>5.2</v>
      </c>
      <c r="C32" s="3" t="str">
        <f>Synthèse!C41</f>
        <v>Pour chaque tableau de données complexe ayant un résumé, celui-ci est-il pertinent ?</v>
      </c>
      <c r="D32" s="96" t="s">
        <v>36</v>
      </c>
      <c r="E32" s="95"/>
      <c r="F32" s="3"/>
    </row>
    <row r="33" spans="1:6" ht="45">
      <c r="A33" s="147"/>
      <c r="B33" s="2" t="str">
        <f>Synthèse!B42</f>
        <v>5.3</v>
      </c>
      <c r="C33" s="3" t="str">
        <f>Synthèse!C42</f>
        <v>Pour chaque tableau de mise en forme, le contenu linéarisé reste-t-il compréhensible (hors cas particuliers) ?</v>
      </c>
      <c r="D33" s="96" t="s">
        <v>36</v>
      </c>
      <c r="E33" s="95"/>
      <c r="F33" s="3"/>
    </row>
    <row r="34" spans="1:6" ht="45">
      <c r="A34" s="147"/>
      <c r="B34" s="2" t="str">
        <f>Synthèse!B43</f>
        <v>5.4</v>
      </c>
      <c r="C34" s="3" t="str">
        <f>Synthèse!C43</f>
        <v>Pour chaque tableau de données ayant un titre, le titre est-il correctement associé au tableau de données ?</v>
      </c>
      <c r="D34" s="96" t="s">
        <v>36</v>
      </c>
      <c r="E34" s="95"/>
      <c r="F34" s="3"/>
    </row>
    <row r="35" spans="1:6" ht="30">
      <c r="A35" s="147"/>
      <c r="B35" s="2" t="str">
        <f>Synthèse!B44</f>
        <v>5.5</v>
      </c>
      <c r="C35" s="3" t="str">
        <f>Synthèse!C44</f>
        <v>Pour chaque tableau de données ayant un titre, celui-ci est-il pertinent ?</v>
      </c>
      <c r="D35" s="96" t="s">
        <v>36</v>
      </c>
      <c r="E35" s="95"/>
      <c r="F35" s="3"/>
    </row>
    <row r="36" spans="1:6" ht="45" customHeight="1">
      <c r="A36" s="147"/>
      <c r="B36" s="2" t="str">
        <f>Synthèse!B45</f>
        <v>5.6</v>
      </c>
      <c r="C36" s="3" t="str">
        <f>Synthèse!C45</f>
        <v>Pour chaque tableau de données, chaque en-tête de colonnes et chaque en-tête de lignes sont-ils correctement déclarés ?</v>
      </c>
      <c r="D36" s="96" t="s">
        <v>36</v>
      </c>
      <c r="E36" s="95"/>
      <c r="F36" s="3"/>
    </row>
    <row r="37" spans="1:6" ht="60">
      <c r="A37" s="147"/>
      <c r="B37" s="2" t="str">
        <f>Synthèse!B46</f>
        <v>5.7</v>
      </c>
      <c r="C37" s="3" t="str">
        <f>Synthèse!C46</f>
        <v>Pour chaque tableau de données, la technique appropriée permettant d’associer chaque cellule avec ses en-têtes est-elle utilisée (hors cas particuliers) ?</v>
      </c>
      <c r="D37" s="96" t="s">
        <v>36</v>
      </c>
      <c r="E37" s="95"/>
      <c r="F37" s="3"/>
    </row>
    <row r="38" spans="1:6" ht="45">
      <c r="A38" s="147"/>
      <c r="B38" s="2" t="str">
        <f>Synthèse!B47</f>
        <v>5.8</v>
      </c>
      <c r="C38" s="3" t="str">
        <f>Synthèse!C47</f>
        <v>Chaque tableau de mise en forme ne doit pas utiliser d’éléments propres aux tableaux de données. Cette règle est-elle respectée ?</v>
      </c>
      <c r="D38" s="96" t="s">
        <v>36</v>
      </c>
      <c r="E38" s="95"/>
      <c r="F38" s="3"/>
    </row>
    <row r="39" spans="1:6" ht="285">
      <c r="A39" s="147" t="str">
        <f>Synthèse!A49</f>
        <v>Liens</v>
      </c>
      <c r="B39" s="33" t="str">
        <f>Synthèse!B49</f>
        <v>6.1</v>
      </c>
      <c r="C39" s="32" t="str">
        <f>Synthèse!C49</f>
        <v>Chaque lien est-il explicite (hors cas particuliers) ?</v>
      </c>
      <c r="D39" s="94" t="s">
        <v>35</v>
      </c>
      <c r="E39" s="105" t="s">
        <v>457</v>
      </c>
      <c r="F39" s="32" t="s">
        <v>536</v>
      </c>
    </row>
    <row r="40" spans="1:6" ht="30">
      <c r="A40" s="147"/>
      <c r="B40" s="33" t="str">
        <f>Synthèse!B50</f>
        <v>6.2</v>
      </c>
      <c r="C40" s="32" t="str">
        <f>Synthèse!C50</f>
        <v>Dans chaque page web, chaque lien a-t-il un intitulé ?</v>
      </c>
      <c r="D40" s="92" t="s">
        <v>34</v>
      </c>
      <c r="E40" s="99"/>
      <c r="F40" s="32"/>
    </row>
    <row r="41" spans="1:6" ht="30">
      <c r="A41" s="147" t="str">
        <f>Synthèse!A52</f>
        <v>Scripts</v>
      </c>
      <c r="B41" s="2" t="str">
        <f>Synthèse!B52</f>
        <v>7.1</v>
      </c>
      <c r="C41" s="3" t="str">
        <f>Synthèse!C52</f>
        <v>Chaque script est-il, si nécessaire, compatible avec les technologies d’assistance ?</v>
      </c>
      <c r="D41" s="92" t="s">
        <v>34</v>
      </c>
      <c r="E41" s="95"/>
      <c r="F41" s="3"/>
    </row>
    <row r="42" spans="1:6" ht="30">
      <c r="A42" s="147"/>
      <c r="B42" s="2" t="str">
        <f>Synthèse!B53</f>
        <v>7.2</v>
      </c>
      <c r="C42" s="3" t="str">
        <f>Synthèse!C53</f>
        <v>Pour chaque script ayant une alternative, cette alternative est-elle pertinente ?</v>
      </c>
      <c r="D42" s="96" t="s">
        <v>36</v>
      </c>
      <c r="E42" s="95"/>
      <c r="F42" s="3"/>
    </row>
    <row r="43" spans="1:6" ht="45">
      <c r="A43" s="147"/>
      <c r="B43" s="2" t="str">
        <f>Synthèse!B54</f>
        <v>7.3</v>
      </c>
      <c r="C43" s="3" t="str">
        <f>Synthèse!C54</f>
        <v>Chaque script est-il contrôlable par le clavier et par tout dispositif de pointage (hors cas particuliers) ?</v>
      </c>
      <c r="D43" s="92" t="s">
        <v>34</v>
      </c>
      <c r="E43" s="95"/>
      <c r="F43" s="3"/>
    </row>
    <row r="44" spans="1:6" ht="45">
      <c r="A44" s="147"/>
      <c r="B44" s="2" t="str">
        <f>Synthèse!B55</f>
        <v>7.4</v>
      </c>
      <c r="C44" s="3" t="str">
        <f>Synthèse!C55</f>
        <v>Pour chaque script qui initie un changement de contexte, l’utilisateur est-il averti ou en a-t-il le contrôle ?</v>
      </c>
      <c r="D44" s="96" t="s">
        <v>36</v>
      </c>
      <c r="E44" s="95"/>
      <c r="F44" s="3"/>
    </row>
    <row r="45" spans="1:6" ht="45">
      <c r="A45" s="147"/>
      <c r="B45" s="2" t="str">
        <f>Synthèse!B56</f>
        <v>7.5</v>
      </c>
      <c r="C45" s="3" t="str">
        <f>Synthèse!C56</f>
        <v>Dans chaque page web, les messages de statut sont-ils correctement restitués par les technologies d’assistance ?</v>
      </c>
      <c r="D45" s="96" t="s">
        <v>36</v>
      </c>
      <c r="E45" s="95"/>
      <c r="F45" s="3"/>
    </row>
    <row r="46" spans="1:6" ht="30" customHeight="1">
      <c r="A46" s="147" t="str">
        <f>Synthèse!A58</f>
        <v>Éléments obligatoires</v>
      </c>
      <c r="B46" s="33" t="str">
        <f>Synthèse!B58</f>
        <v>8.1</v>
      </c>
      <c r="C46" s="32" t="str">
        <f>Synthèse!C58</f>
        <v>Chaque page web est-elle définie par un type de document ?</v>
      </c>
      <c r="D46" s="92" t="s">
        <v>34</v>
      </c>
      <c r="E46" s="99"/>
      <c r="F46" s="32"/>
    </row>
    <row r="47" spans="1:6" ht="30">
      <c r="A47" s="147"/>
      <c r="B47" s="33" t="str">
        <f>Synthèse!B59</f>
        <v>8.2</v>
      </c>
      <c r="C47" s="32" t="str">
        <f>Synthèse!C59</f>
        <v>Pour chaque page web, le code source généré est-il valide selon le type de document spécifié ?</v>
      </c>
      <c r="D47" s="96" t="s">
        <v>36</v>
      </c>
      <c r="E47" s="105" t="s">
        <v>336</v>
      </c>
      <c r="F47" s="32"/>
    </row>
    <row r="48" spans="1:6" ht="30">
      <c r="A48" s="147"/>
      <c r="B48" s="33" t="str">
        <f>Synthèse!B60</f>
        <v>8.3</v>
      </c>
      <c r="C48" s="32" t="str">
        <f>Synthèse!C60</f>
        <v>Dans chaque page web, la langue par défaut est-elle présente ?</v>
      </c>
      <c r="D48" s="92" t="s">
        <v>34</v>
      </c>
      <c r="E48" s="99"/>
      <c r="F48" s="32"/>
    </row>
    <row r="49" spans="1:6" ht="30">
      <c r="A49" s="147"/>
      <c r="B49" s="33" t="str">
        <f>Synthèse!B61</f>
        <v>8.4</v>
      </c>
      <c r="C49" s="32" t="str">
        <f>Synthèse!C61</f>
        <v>Pour chaque page web ayant une langue par défaut, le code de langue est-il pertinent ?</v>
      </c>
      <c r="D49" s="92" t="s">
        <v>34</v>
      </c>
      <c r="E49" s="99"/>
      <c r="F49" s="32"/>
    </row>
    <row r="50" spans="1:6" ht="15">
      <c r="A50" s="147"/>
      <c r="B50" s="33" t="str">
        <f>Synthèse!B62</f>
        <v>8.5</v>
      </c>
      <c r="C50" s="32" t="str">
        <f>Synthèse!C62</f>
        <v>Chaque page web a-t-elle un titre de page ?</v>
      </c>
      <c r="D50" s="92" t="s">
        <v>34</v>
      </c>
      <c r="E50" s="99"/>
      <c r="F50" s="32"/>
    </row>
    <row r="51" spans="1:6" ht="30">
      <c r="A51" s="147"/>
      <c r="B51" s="33" t="str">
        <f>Synthèse!B63</f>
        <v>8.6</v>
      </c>
      <c r="C51" s="32" t="str">
        <f>Synthèse!C63</f>
        <v>Pour chaque page web ayant un titre de page, ce titre est-il pertinent ?</v>
      </c>
      <c r="D51" s="92" t="s">
        <v>34</v>
      </c>
      <c r="E51" s="99"/>
      <c r="F51" s="32"/>
    </row>
    <row r="52" spans="1:6" ht="45">
      <c r="A52" s="147"/>
      <c r="B52" s="33" t="str">
        <f>Synthèse!B64</f>
        <v>8.7</v>
      </c>
      <c r="C52" s="32" t="str">
        <f>Synthèse!C64</f>
        <v>Dans chaque page web, chaque changement de langue est-il indiqué dans le code source (hors cas particuliers) ?</v>
      </c>
      <c r="D52" s="96" t="s">
        <v>36</v>
      </c>
      <c r="E52" s="99"/>
      <c r="F52" s="32"/>
    </row>
    <row r="53" spans="1:6" ht="45">
      <c r="A53" s="147"/>
      <c r="B53" s="33" t="str">
        <f>Synthèse!B65</f>
        <v>8.8</v>
      </c>
      <c r="C53" s="32" t="str">
        <f>Synthèse!C65</f>
        <v>Dans chaque page web, le code de langue de chaque changement de langue est-il valide et pertinent ?</v>
      </c>
      <c r="D53" s="96" t="s">
        <v>36</v>
      </c>
      <c r="E53" s="99"/>
      <c r="F53" s="32"/>
    </row>
    <row r="54" spans="1:6" ht="60">
      <c r="A54" s="147"/>
      <c r="B54" s="33" t="str">
        <f>Synthèse!B66</f>
        <v>8.9</v>
      </c>
      <c r="C54" s="32" t="str">
        <f>Synthèse!C66</f>
        <v>Dans chaque page web, les balises ne doivent pas être utilisées uniquement à des fins de présentation. Cette règle est-elle respectée ?</v>
      </c>
      <c r="D54" s="94" t="s">
        <v>35</v>
      </c>
      <c r="E54" s="99" t="s">
        <v>357</v>
      </c>
      <c r="F54" s="32"/>
    </row>
    <row r="55" spans="1:6" ht="30">
      <c r="A55" s="147"/>
      <c r="B55" s="33" t="str">
        <f>Synthèse!B67</f>
        <v>8.10</v>
      </c>
      <c r="C55" s="32" t="str">
        <f>Synthèse!C67</f>
        <v>Dans chaque page web, les changements du sens de lecture sont-ils signalés ?</v>
      </c>
      <c r="D55" s="96" t="s">
        <v>36</v>
      </c>
      <c r="E55" s="99"/>
      <c r="F55" s="32"/>
    </row>
    <row r="56" spans="1:6" ht="75">
      <c r="A56" s="147" t="str">
        <f>Synthèse!A69</f>
        <v>Structure</v>
      </c>
      <c r="B56" s="45" t="str">
        <f>Synthèse!B69</f>
        <v>9.1</v>
      </c>
      <c r="C56" s="35" t="str">
        <f>Synthèse!C69</f>
        <v>Dans chaque page web, l’information est-elle structurée par l’utilisation appropriée de titres ?</v>
      </c>
      <c r="D56" s="92" t="s">
        <v>34</v>
      </c>
      <c r="E56" s="100" t="s">
        <v>458</v>
      </c>
      <c r="F56" s="35" t="s">
        <v>459</v>
      </c>
    </row>
    <row r="57" spans="1:6" ht="45">
      <c r="A57" s="147"/>
      <c r="B57" s="45" t="str">
        <f>Synthèse!B70</f>
        <v>9.2</v>
      </c>
      <c r="C57" s="35" t="str">
        <f>Synthèse!C70</f>
        <v>Dans chaque page web, la structure du document est-elle cohérente (hors cas particuliers) ?</v>
      </c>
      <c r="D57" s="92" t="s">
        <v>34</v>
      </c>
      <c r="E57" s="106" t="s">
        <v>336</v>
      </c>
      <c r="F57" s="35"/>
    </row>
    <row r="58" spans="1:6" ht="210">
      <c r="A58" s="147"/>
      <c r="B58" s="45" t="str">
        <f>Synthèse!B71</f>
        <v>9.3</v>
      </c>
      <c r="C58" s="35" t="str">
        <f>Synthèse!C71</f>
        <v>Dans chaque page web, chaque liste est-elle correctement structurée ?</v>
      </c>
      <c r="D58" s="92" t="s">
        <v>34</v>
      </c>
      <c r="E58" s="106" t="s">
        <v>539</v>
      </c>
      <c r="F58" s="35" t="s">
        <v>540</v>
      </c>
    </row>
    <row r="59" spans="1:6" ht="30">
      <c r="A59" s="147"/>
      <c r="B59" s="45" t="str">
        <f>Synthèse!B72</f>
        <v>9.4</v>
      </c>
      <c r="C59" s="35" t="str">
        <f>Synthèse!C72</f>
        <v>Dans chaque page web, chaque citation est-elle correctement indiquée ?</v>
      </c>
      <c r="D59" s="96" t="s">
        <v>36</v>
      </c>
      <c r="E59" s="100"/>
      <c r="F59" s="35"/>
    </row>
    <row r="60" spans="1:6" ht="45">
      <c r="A60" s="147" t="str">
        <f>Synthèse!A74</f>
        <v>Présentation</v>
      </c>
      <c r="B60" s="33" t="str">
        <f>Synthèse!B74</f>
        <v>10.1</v>
      </c>
      <c r="C60" s="32" t="str">
        <f>Synthèse!C74</f>
        <v>Dans le site web, des feuilles de styles sont-elles utilisées pour contrôler la présentation de l’information ?</v>
      </c>
      <c r="D60" s="92" t="s">
        <v>34</v>
      </c>
      <c r="E60" s="105" t="s">
        <v>460</v>
      </c>
      <c r="F60" s="32"/>
    </row>
    <row r="61" spans="1:6" ht="45">
      <c r="A61" s="147"/>
      <c r="B61" s="33" t="str">
        <f>Synthèse!B75</f>
        <v>10.2</v>
      </c>
      <c r="C61" s="32" t="str">
        <f>Synthèse!C75</f>
        <v>Dans chaque page web, le contenu visible porteur d’information reste-t-il présent lorsque les feuilles de styles sont désactivées ?</v>
      </c>
      <c r="D61" s="92" t="s">
        <v>34</v>
      </c>
      <c r="E61" s="99"/>
      <c r="F61" s="32"/>
    </row>
    <row r="62" spans="1:6" ht="45">
      <c r="A62" s="147"/>
      <c r="B62" s="33" t="str">
        <f>Synthèse!B76</f>
        <v>10.3</v>
      </c>
      <c r="C62" s="32" t="str">
        <f>Synthèse!C76</f>
        <v>Dans chaque page web, l’information reste-t-elle compréhensible lorsque les feuilles de styles sont désactivées ?</v>
      </c>
      <c r="D62" s="92" t="s">
        <v>34</v>
      </c>
      <c r="E62" s="99"/>
      <c r="F62" s="32"/>
    </row>
    <row r="63" spans="1:6" ht="45">
      <c r="A63" s="147"/>
      <c r="B63" s="33" t="str">
        <f>Synthèse!B77</f>
        <v>10.4</v>
      </c>
      <c r="C63" s="32" t="str">
        <f>Synthèse!C77</f>
        <v>Dans chaque page web, le texte reste-t-il lisible lorsque la taille des caractères est augmentée jusqu’à 200%, au moins (hors cas particuliers) ?</v>
      </c>
      <c r="D63" s="92" t="s">
        <v>34</v>
      </c>
      <c r="E63" s="99"/>
      <c r="F63" s="32"/>
    </row>
    <row r="64" spans="1:6" ht="45">
      <c r="A64" s="147"/>
      <c r="B64" s="33" t="str">
        <f>Synthèse!B78</f>
        <v>10.5</v>
      </c>
      <c r="C64" s="32" t="str">
        <f>Synthèse!C78</f>
        <v>Dans chaque page web, les déclarations CSS de couleurs de fond d’élément et de police sont-elles correctement utilisées ?</v>
      </c>
      <c r="D64" s="92" t="s">
        <v>34</v>
      </c>
      <c r="E64" s="99"/>
      <c r="F64" s="32"/>
    </row>
    <row r="65" spans="1:6" ht="45">
      <c r="A65" s="147"/>
      <c r="B65" s="33" t="str">
        <f>Synthèse!B79</f>
        <v>10.6</v>
      </c>
      <c r="C65" s="32" t="str">
        <f>Synthèse!C79</f>
        <v>Dans chaque page web, chaque lien dont la nature n’est pas évidente est-il visible par rapport au texte environnant ?</v>
      </c>
      <c r="D65" s="92" t="s">
        <v>34</v>
      </c>
      <c r="E65" s="99"/>
      <c r="F65" s="32"/>
    </row>
    <row r="66" spans="1:6" ht="45">
      <c r="A66" s="147"/>
      <c r="B66" s="33" t="str">
        <f>Synthèse!B80</f>
        <v>10.7</v>
      </c>
      <c r="C66" s="32" t="str">
        <f>Synthèse!C80</f>
        <v>Dans chaque page web, pour chaque élément recevant le focus, la prise de focus est-elle visible ?</v>
      </c>
      <c r="D66" s="96" t="s">
        <v>36</v>
      </c>
      <c r="E66" s="105" t="s">
        <v>336</v>
      </c>
      <c r="F66" s="32"/>
    </row>
    <row r="67" spans="1:6" ht="45">
      <c r="A67" s="147"/>
      <c r="B67" s="33" t="str">
        <f>Synthèse!B81</f>
        <v>10.8</v>
      </c>
      <c r="C67" s="32" t="str">
        <f>Synthèse!C81</f>
        <v>Pour chaque page web, les contenus cachés ont-ils vocation à être ignorés par les technologies d’assistance ?</v>
      </c>
      <c r="D67" s="96" t="s">
        <v>36</v>
      </c>
      <c r="E67" s="105" t="s">
        <v>348</v>
      </c>
      <c r="F67" s="32"/>
    </row>
    <row r="68" spans="1:6" ht="45">
      <c r="A68" s="147"/>
      <c r="B68" s="33" t="str">
        <f>Synthèse!B82</f>
        <v>10.9</v>
      </c>
      <c r="C68" s="32" t="str">
        <f>Synthèse!C82</f>
        <v>Dans chaque page web, l’information ne doit pas être donnée uniquement par la forme, taille ou position. Cette règle est-elle respectée ?</v>
      </c>
      <c r="D68" s="92" t="s">
        <v>34</v>
      </c>
      <c r="E68" s="99"/>
      <c r="F68" s="32"/>
    </row>
    <row r="69" spans="1:6" ht="60">
      <c r="A69" s="147"/>
      <c r="B69" s="33" t="str">
        <f>Synthèse!B83</f>
        <v>10.10</v>
      </c>
      <c r="C69" s="32" t="str">
        <f>Synthèse!C83</f>
        <v>Dans chaque page web, l’information ne doit pas être donnée par la forme, taille ou position uniquement. Cette règle est-elle implémentée de façon pertinente ?</v>
      </c>
      <c r="D69" s="92" t="s">
        <v>34</v>
      </c>
      <c r="E69" s="99"/>
      <c r="F69" s="32"/>
    </row>
    <row r="70" spans="1:6" ht="105">
      <c r="A70" s="147"/>
      <c r="B70" s="33" t="str">
        <f>Synthèse!B84</f>
        <v>10.11</v>
      </c>
      <c r="C70" s="32"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92" t="s">
        <v>34</v>
      </c>
      <c r="E70" s="99"/>
      <c r="F70" s="32"/>
    </row>
    <row r="71" spans="1:6" ht="60">
      <c r="A71" s="147"/>
      <c r="B71" s="33" t="str">
        <f>Synthèse!B85</f>
        <v>10.12</v>
      </c>
      <c r="C71" s="32" t="str">
        <f>Synthèse!C85</f>
        <v>Dans chaque page web, les propriétés d’espacement du texte peuvent-elles être redéfinies par l’utilisateur sans perte de contenu ou de fonctionnalité (hors cas particuliers) ?</v>
      </c>
      <c r="D71" s="92" t="s">
        <v>34</v>
      </c>
      <c r="E71" s="99"/>
      <c r="F71" s="32"/>
    </row>
    <row r="72" spans="1:6" ht="75">
      <c r="A72" s="147"/>
      <c r="B72" s="33" t="str">
        <f>Synthèse!B86</f>
        <v>10.13</v>
      </c>
      <c r="C72" s="32" t="str">
        <f>Synthèse!C86</f>
        <v>Dans chaque page web, les contenus additionnels apparaissant à la prise de focus ou au survol d’un composant d’interface sont-ils contrôlables par l’utilisateur (hors cas particuliers) ?</v>
      </c>
      <c r="D72" s="96" t="s">
        <v>36</v>
      </c>
      <c r="E72" s="99"/>
      <c r="F72" s="32"/>
    </row>
    <row r="73" spans="1:6" ht="60">
      <c r="A73" s="147"/>
      <c r="B73" s="33" t="str">
        <f>Synthèse!B87</f>
        <v>10.14</v>
      </c>
      <c r="C73" s="32" t="str">
        <f>Synthèse!C87</f>
        <v>Dans chaque page web, les contenus additionnels apparaissant via les styles CSS uniquement peuvent-ils être rendus visibles au clavier et par tout dispositif de pointage ?</v>
      </c>
      <c r="D73" s="96" t="s">
        <v>36</v>
      </c>
      <c r="E73" s="99"/>
      <c r="F73" s="32"/>
    </row>
    <row r="74" spans="1:6" ht="15">
      <c r="A74" s="147" t="str">
        <f>Synthèse!A89</f>
        <v>Formulaires</v>
      </c>
      <c r="B74" s="2" t="str">
        <f>Synthèse!B89</f>
        <v>11.1</v>
      </c>
      <c r="C74" s="3" t="str">
        <f>Synthèse!C89</f>
        <v>Chaque champ de formulaire a-t-il une étiquette ?</v>
      </c>
      <c r="D74" s="96" t="s">
        <v>36</v>
      </c>
      <c r="E74" s="95"/>
      <c r="F74" s="3"/>
    </row>
    <row r="75" spans="1:6" ht="45">
      <c r="A75" s="147"/>
      <c r="B75" s="2" t="str">
        <f>Synthèse!B90</f>
        <v>11.2</v>
      </c>
      <c r="C75" s="3" t="str">
        <f>Synthèse!C90</f>
        <v>Chaque étiquette associée à un champ de formulaire est-elle pertinente (hors cas particuliers) ?</v>
      </c>
      <c r="D75" s="96" t="s">
        <v>36</v>
      </c>
      <c r="E75" s="95"/>
      <c r="F75" s="3"/>
    </row>
    <row r="76" spans="1:6" ht="75" customHeight="1">
      <c r="A76" s="147"/>
      <c r="B76" s="2" t="str">
        <f>Synthèse!B91</f>
        <v>11.3</v>
      </c>
      <c r="C76" s="3" t="str">
        <f>Synthèse!C91</f>
        <v>Dans chaque formulaire, chaque étiquette associée à un champ de formulaire ayant la même fonction et répété plusieurs fois dans une même page ou dans un ensemble de pages est-elle cohérente ?</v>
      </c>
      <c r="D76" s="96" t="s">
        <v>36</v>
      </c>
      <c r="E76" s="95"/>
      <c r="F76" s="3"/>
    </row>
    <row r="77" spans="1:6" ht="45" customHeight="1">
      <c r="A77" s="147"/>
      <c r="B77" s="2" t="str">
        <f>Synthèse!B92</f>
        <v>11.4</v>
      </c>
      <c r="C77" s="3" t="str">
        <f>Synthèse!C92</f>
        <v>Dans chaque formulaire, chaque étiquette de champ et son champ associé sont-ils accolés (hors cas particuliers) ?</v>
      </c>
      <c r="D77" s="96" t="s">
        <v>36</v>
      </c>
      <c r="E77" s="95"/>
      <c r="F77" s="3"/>
    </row>
    <row r="78" spans="1:6" ht="30">
      <c r="A78" s="147"/>
      <c r="B78" s="2" t="str">
        <f>Synthèse!B93</f>
        <v>11.5</v>
      </c>
      <c r="C78" s="3" t="str">
        <f>Synthèse!C93</f>
        <v>Dans chaque formulaire, les champs de même nature sont-ils regroupés, si nécessaire ?</v>
      </c>
      <c r="D78" s="96" t="s">
        <v>36</v>
      </c>
      <c r="E78" s="95"/>
      <c r="F78" s="3"/>
    </row>
    <row r="79" spans="1:6" ht="30">
      <c r="A79" s="147"/>
      <c r="B79" s="2" t="str">
        <f>Synthèse!B94</f>
        <v>11.6</v>
      </c>
      <c r="C79" s="3" t="str">
        <f>Synthèse!C94</f>
        <v>Dans chaque formulaire, chaque regroupement de champs de formulaire a-t-il une légende ?</v>
      </c>
      <c r="D79" s="96" t="s">
        <v>36</v>
      </c>
      <c r="E79" s="95"/>
      <c r="F79" s="3"/>
    </row>
    <row r="80" spans="1:6" ht="45">
      <c r="A80" s="147"/>
      <c r="B80" s="2" t="str">
        <f>Synthèse!B95</f>
        <v>11.7</v>
      </c>
      <c r="C80" s="3" t="str">
        <f>Synthèse!C95</f>
        <v>Dans chaque formulaire, chaque légende associée à un regroupement de champs de même nature est-elle pertinente ?</v>
      </c>
      <c r="D80" s="96" t="s">
        <v>36</v>
      </c>
      <c r="E80" s="95"/>
      <c r="F80" s="3"/>
    </row>
    <row r="81" spans="1:6" ht="45">
      <c r="A81" s="147"/>
      <c r="B81" s="2" t="str">
        <f>Synthèse!B96</f>
        <v>11.8</v>
      </c>
      <c r="C81" s="3" t="str">
        <f>Synthèse!C96</f>
        <v>Dans chaque formulaire, les items de même nature d’une liste de choix sont-ils regroupées de manière pertinente ?</v>
      </c>
      <c r="D81" s="96" t="s">
        <v>36</v>
      </c>
      <c r="E81" s="95"/>
      <c r="F81" s="3"/>
    </row>
    <row r="82" spans="1:6" ht="30">
      <c r="A82" s="147"/>
      <c r="B82" s="2" t="str">
        <f>Synthèse!B97</f>
        <v>11.9</v>
      </c>
      <c r="C82" s="3" t="str">
        <f>Synthèse!C97</f>
        <v>Dans chaque formulaire, l’intitulé de chaque bouton est-il pertinent (hors cas particuliers) ?</v>
      </c>
      <c r="D82" s="96" t="s">
        <v>36</v>
      </c>
      <c r="E82" s="95"/>
      <c r="F82" s="3"/>
    </row>
    <row r="83" spans="1:6" ht="45">
      <c r="A83" s="147"/>
      <c r="B83" s="2" t="str">
        <f>Synthèse!B98</f>
        <v>11.10</v>
      </c>
      <c r="C83" s="3" t="str">
        <f>Synthèse!C98</f>
        <v>Dans chaque formulaire, le contrôle de saisie est-il utilisé de manière pertinente (hors cas particuliers) ?</v>
      </c>
      <c r="D83" s="96" t="s">
        <v>36</v>
      </c>
      <c r="E83" s="95"/>
      <c r="F83" s="3"/>
    </row>
    <row r="84" spans="1:6" ht="45">
      <c r="A84" s="147"/>
      <c r="B84" s="2" t="str">
        <f>Synthèse!B99</f>
        <v>11.11</v>
      </c>
      <c r="C84" s="3" t="str">
        <f>Synthèse!C99</f>
        <v>Dans chaque formulaire, le contrôle de saisie est-il accompagné, si nécessaire, de suggestions facilitant la correction des erreurs de saisie ?</v>
      </c>
      <c r="D84" s="96" t="s">
        <v>36</v>
      </c>
      <c r="E84" s="95"/>
      <c r="F84" s="3"/>
    </row>
    <row r="85" spans="1:6" ht="90">
      <c r="A85" s="147"/>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96" t="s">
        <v>36</v>
      </c>
      <c r="E85" s="95"/>
      <c r="F85" s="3"/>
    </row>
    <row r="86" spans="1:6" ht="45">
      <c r="A86" s="147"/>
      <c r="B86" s="2" t="str">
        <f>Synthèse!B101</f>
        <v>11.13</v>
      </c>
      <c r="C86" s="3" t="str">
        <f>Synthèse!C101</f>
        <v>La finalité d’un champ de saisie peut-elle être déduite pour faciliter le remplissage automatique des champs avec les données de l’utilisateur ?</v>
      </c>
      <c r="D86" s="96" t="s">
        <v>36</v>
      </c>
      <c r="E86" s="95"/>
      <c r="F86" s="3"/>
    </row>
    <row r="87" spans="1:6" ht="45">
      <c r="A87" s="147" t="str">
        <f>Synthèse!A103</f>
        <v>Navigation</v>
      </c>
      <c r="B87" s="33" t="str">
        <f>Synthèse!B103</f>
        <v>12.1</v>
      </c>
      <c r="C87" s="32" t="str">
        <f>Synthèse!C103</f>
        <v>Chaque ensemble de pages dispose-t-il de deux systèmes de navigation différents, au moins (hors cas particuliers) ?</v>
      </c>
      <c r="D87" s="92" t="s">
        <v>34</v>
      </c>
      <c r="E87" s="99"/>
      <c r="F87" s="32"/>
    </row>
    <row r="88" spans="1:6" ht="45">
      <c r="A88" s="147"/>
      <c r="B88" s="33" t="str">
        <f>Synthèse!B104</f>
        <v>12.2</v>
      </c>
      <c r="C88" s="32" t="str">
        <f>Synthèse!C104</f>
        <v>Dans chaque ensemble de pages, le menu et les barres de navigation sont-ils toujours à la même place (hors cas particuliers) ?</v>
      </c>
      <c r="D88" s="92" t="s">
        <v>34</v>
      </c>
      <c r="E88" s="99"/>
      <c r="F88" s="32"/>
    </row>
    <row r="89" spans="1:6" ht="15">
      <c r="A89" s="147"/>
      <c r="B89" s="33" t="str">
        <f>Synthèse!B105</f>
        <v>12.3</v>
      </c>
      <c r="C89" s="32" t="str">
        <f>Synthèse!C105</f>
        <v>La page « plan du site » est-elle pertinente ?</v>
      </c>
      <c r="D89" s="96" t="s">
        <v>36</v>
      </c>
      <c r="E89" s="99"/>
      <c r="F89" s="32"/>
    </row>
    <row r="90" spans="1:6" ht="45">
      <c r="A90" s="147"/>
      <c r="B90" s="33" t="str">
        <f>Synthèse!B106</f>
        <v>12.4</v>
      </c>
      <c r="C90" s="32" t="str">
        <f>Synthèse!C106</f>
        <v>Dans chaque ensemble de pages, la page « plan du site » est-elle accessible à partir d’une fonctionnalité identique ?</v>
      </c>
      <c r="D90" s="92" t="s">
        <v>34</v>
      </c>
      <c r="E90" s="99"/>
      <c r="F90" s="32"/>
    </row>
    <row r="91" spans="1:6" ht="45">
      <c r="A91" s="147"/>
      <c r="B91" s="33" t="str">
        <f>Synthèse!B107</f>
        <v>12.5</v>
      </c>
      <c r="C91" s="32" t="str">
        <f>Synthèse!C107</f>
        <v>Dans chaque ensemble de pages, le moteur de recherche est-il atteignable de manière identique ?</v>
      </c>
      <c r="D91" s="92" t="s">
        <v>34</v>
      </c>
      <c r="E91" s="99"/>
      <c r="F91" s="32"/>
    </row>
    <row r="92" spans="1:6" ht="90">
      <c r="A92" s="147"/>
      <c r="B92" s="33" t="str">
        <f>Synthèse!B108</f>
        <v>12.6</v>
      </c>
      <c r="C92" s="32" t="str">
        <f>Synthèse!C108</f>
        <v>Les zones de regroupement de contenus présentes dans plusieurs pages web (zones d’en-tête, de navigation principale, de contenu principal, de pied de page et de moteur de recherche) peuvent-elles être atteintes ou évitées ?</v>
      </c>
      <c r="D92" s="96" t="s">
        <v>36</v>
      </c>
      <c r="E92" s="105" t="s">
        <v>336</v>
      </c>
      <c r="F92" s="32"/>
    </row>
    <row r="93" spans="1:6" ht="45">
      <c r="A93" s="147"/>
      <c r="B93" s="33" t="str">
        <f>Synthèse!B109</f>
        <v>12.7</v>
      </c>
      <c r="C93" s="32" t="str">
        <f>Synthèse!C109</f>
        <v>Dans chaque page web, un lien d’évitement ou d’accès rapide à la zone de contenu principal est-il présent (hors cas particuliers) ?</v>
      </c>
      <c r="D93" s="96" t="s">
        <v>36</v>
      </c>
      <c r="E93" s="105" t="s">
        <v>336</v>
      </c>
      <c r="F93" s="32"/>
    </row>
    <row r="94" spans="1:6" ht="30">
      <c r="A94" s="147"/>
      <c r="B94" s="33" t="str">
        <f>Synthèse!B110</f>
        <v>12.8</v>
      </c>
      <c r="C94" s="32" t="str">
        <f>Synthèse!C110</f>
        <v>Dans chaque page web, l’ordre de tabulation est-il cohérent ?</v>
      </c>
      <c r="D94" s="92" t="s">
        <v>34</v>
      </c>
      <c r="E94" s="99"/>
      <c r="F94" s="32"/>
    </row>
    <row r="95" spans="1:6" ht="45">
      <c r="A95" s="147"/>
      <c r="B95" s="33" t="str">
        <f>Synthèse!B111</f>
        <v>12.9</v>
      </c>
      <c r="C95" s="32" t="str">
        <f>Synthèse!C111</f>
        <v>Dans chaque page web, la navigation ne doit pas contenir de piège au clavier. Cette règle est-elle respectée ?</v>
      </c>
      <c r="D95" s="92" t="s">
        <v>34</v>
      </c>
      <c r="E95" s="99"/>
      <c r="F95" s="32"/>
    </row>
    <row r="96" spans="1:6" ht="60">
      <c r="A96" s="147"/>
      <c r="B96" s="33" t="str">
        <f>Synthèse!B112</f>
        <v>12.10</v>
      </c>
      <c r="C96" s="32" t="str">
        <f>Synthèse!C112</f>
        <v>Dans chaque page web, les raccourcis clavier n’utilisant qu’une seule touche (lettre minuscule ou majuscule, ponctuation, chiffre ou symbole) sont-ils contrôlables par l’utilisateur ?</v>
      </c>
      <c r="D96" s="96" t="s">
        <v>36</v>
      </c>
      <c r="E96" s="99"/>
      <c r="F96" s="32"/>
    </row>
    <row r="97" spans="1:6" ht="60">
      <c r="A97" s="147"/>
      <c r="B97" s="33" t="str">
        <f>Synthèse!B113</f>
        <v>12.11</v>
      </c>
      <c r="C97" s="32" t="str">
        <f>Synthèse!C113</f>
        <v>Dans chaque page web, les contenus additionnels apparaissant au survol, à la prise de focus ou à l’activation d’un composant d’interface sont-ils si nécessaire atteignables au clavier ?</v>
      </c>
      <c r="D97" s="92" t="s">
        <v>34</v>
      </c>
      <c r="E97" s="99"/>
      <c r="F97" s="32"/>
    </row>
    <row r="98" spans="1:6" ht="45">
      <c r="A98" s="147" t="str">
        <f>Synthèse!A115</f>
        <v>Consultation</v>
      </c>
      <c r="B98" s="2" t="str">
        <f>Synthèse!B115</f>
        <v>13.1</v>
      </c>
      <c r="C98" s="3" t="str">
        <f>Synthèse!C115</f>
        <v>Pour chaque page web, l’utilisateur a-t-il le contrôle de chaque limite de temps modifiant le contenu (hors cas particuliers) ?</v>
      </c>
      <c r="D98" s="96" t="s">
        <v>36</v>
      </c>
      <c r="E98" s="95"/>
      <c r="F98" s="3"/>
    </row>
    <row r="99" spans="1:6" ht="60">
      <c r="A99" s="147"/>
      <c r="B99" s="2" t="str">
        <f>Synthèse!B116</f>
        <v>13.2</v>
      </c>
      <c r="C99" s="3" t="str">
        <f>Synthèse!C116</f>
        <v>Dans chaque page web, l’ouverture d’une nouvelle fenêtre ne doit pas être déclenchée sans action de l’utilisateur. Cette règle est-elle respectée ?</v>
      </c>
      <c r="D99" s="92" t="s">
        <v>34</v>
      </c>
      <c r="E99" s="95"/>
      <c r="F99" s="3"/>
    </row>
    <row r="100" spans="1:6" ht="150">
      <c r="A100" s="147"/>
      <c r="B100" s="2" t="str">
        <f>Synthèse!B117</f>
        <v>13.3</v>
      </c>
      <c r="C100" s="3" t="str">
        <f>Synthèse!C117</f>
        <v>Dans chaque page web, chaque document bureautique en téléchargement possède-t-il, si nécessaire, une version accessible (hors cas particuliers) ?</v>
      </c>
      <c r="D100" s="94" t="s">
        <v>35</v>
      </c>
      <c r="E100" s="95" t="s">
        <v>362</v>
      </c>
      <c r="F100" s="3"/>
    </row>
    <row r="101" spans="1:6" ht="45">
      <c r="A101" s="147"/>
      <c r="B101" s="2" t="str">
        <f>Synthèse!B118</f>
        <v>13.4</v>
      </c>
      <c r="C101" s="3" t="str">
        <f>Synthèse!C118</f>
        <v>Pour chaque document bureautique ayant une version accessible, cette version offre-t-elle la même information ?</v>
      </c>
      <c r="D101" s="96" t="s">
        <v>36</v>
      </c>
      <c r="E101" s="95"/>
      <c r="F101" s="3"/>
    </row>
    <row r="102" spans="1:6" ht="45">
      <c r="A102" s="147"/>
      <c r="B102" s="2" t="str">
        <f>Synthèse!B119</f>
        <v>13.5</v>
      </c>
      <c r="C102" s="3" t="str">
        <f>Synthèse!C119</f>
        <v>Dans chaque page web, chaque contenu cryptique (art ASCII, émoticône, syntaxe cryptique) a-t-il une alternative ?</v>
      </c>
      <c r="D102" s="96" t="s">
        <v>36</v>
      </c>
      <c r="E102" s="95"/>
      <c r="F102" s="3"/>
    </row>
    <row r="103" spans="1:6" ht="60">
      <c r="A103" s="147"/>
      <c r="B103" s="2" t="str">
        <f>Synthèse!B120</f>
        <v>13.6</v>
      </c>
      <c r="C103" s="3" t="str">
        <f>Synthèse!C120</f>
        <v>Dans chaque page web, pour chaque contenu cryptique (art ASCII, émoticône, syntaxe cryptique) ayant une alternative, cette alternative est-elle pertinente ?</v>
      </c>
      <c r="D103" s="96" t="s">
        <v>36</v>
      </c>
      <c r="E103" s="95"/>
      <c r="F103" s="3"/>
    </row>
    <row r="104" spans="1:6" ht="45">
      <c r="A104" s="147"/>
      <c r="B104" s="2" t="str">
        <f>Synthèse!B121</f>
        <v>13.7</v>
      </c>
      <c r="C104" s="3" t="str">
        <f>Synthèse!C121</f>
        <v>Dans chaque page web, les changements brusques de luminosité ou les effets de flash sont-ils correctement utilisés ?</v>
      </c>
      <c r="D104" s="96" t="s">
        <v>36</v>
      </c>
      <c r="E104" s="95"/>
      <c r="F104" s="3"/>
    </row>
    <row r="105" spans="1:6" ht="45">
      <c r="A105" s="147"/>
      <c r="B105" s="2" t="str">
        <f>Synthèse!B122</f>
        <v>13.8</v>
      </c>
      <c r="C105" s="3" t="str">
        <f>Synthèse!C122</f>
        <v>Dans chaque page web, chaque contenu en mouvement ou clignotant est-il contrôlable par l’utilisateur ?</v>
      </c>
      <c r="D105" s="96" t="s">
        <v>36</v>
      </c>
      <c r="E105" s="95"/>
      <c r="F105" s="3"/>
    </row>
    <row r="106" spans="1:6" ht="60">
      <c r="A106" s="147"/>
      <c r="B106" s="2" t="str">
        <f>Synthèse!B123</f>
        <v>13.9</v>
      </c>
      <c r="C106" s="3" t="str">
        <f>Synthèse!C123</f>
        <v>Dans chaque page web, le contenu proposé est-il consultable quelle que soit l’orientation de l’écran (portait ou paysage) (hors cas particuliers) ?</v>
      </c>
      <c r="D106" s="92" t="s">
        <v>34</v>
      </c>
      <c r="E106" s="95"/>
      <c r="F106" s="3"/>
    </row>
    <row r="107" spans="1:6" ht="75">
      <c r="A107" s="147"/>
      <c r="B107" s="2" t="str">
        <f>Synthèse!B124</f>
        <v>13.10</v>
      </c>
      <c r="C107" s="3" t="str">
        <f>Synthèse!C124</f>
        <v>Dans chaque page web, les fonctionnalités utilisables ou disponibles au moyen d’un geste complexe peuvent-elles être également disponibles au moyen d’un geste simple (hors cas particuliers) ?</v>
      </c>
      <c r="D107" s="96" t="s">
        <v>36</v>
      </c>
      <c r="E107" s="95"/>
      <c r="F107" s="3"/>
    </row>
    <row r="108" spans="1:6" ht="75">
      <c r="A108" s="147"/>
      <c r="B108" s="2" t="str">
        <f>Synthèse!B125</f>
        <v>13.11</v>
      </c>
      <c r="C108" s="3" t="str">
        <f>Synthèse!C125</f>
        <v>Dans chaque page web, les actions déclenchées au moyen d’un dispositif de pointage sur un point unique de l’écran peuvent-elles faire l’objet d’une annulation (hors cas particuliers) ?</v>
      </c>
      <c r="D108" s="92" t="s">
        <v>34</v>
      </c>
      <c r="E108" s="95"/>
      <c r="F108" s="3"/>
    </row>
    <row r="109" spans="1:6" ht="75" customHeight="1">
      <c r="A109" s="147"/>
      <c r="B109" s="2" t="str">
        <f>Synthèse!B126</f>
        <v>13.12</v>
      </c>
      <c r="C109" s="3" t="str">
        <f>Synthèse!C126</f>
        <v>Dans chaque page web, les fonctionnalités qui impliquent un mouvement de l’appareil ou vers l’appareil peuvent-elles être satisfaites de manière alternative (hors cas particuliers) ?</v>
      </c>
      <c r="D109" s="96" t="s">
        <v>36</v>
      </c>
      <c r="E109" s="95"/>
      <c r="F109" s="3"/>
    </row>
  </sheetData>
  <autoFilter ref="D3:D109" xr:uid="{8C991C41-6E55-DB45-9489-1318271A70CA}"/>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13:D14">
    <cfRule type="cellIs" dxfId="19" priority="1" stopIfTrue="1" operator="equal">
      <formula>"NCT"</formula>
    </cfRule>
    <cfRule type="cellIs" dxfId="18" priority="2" stopIfTrue="1" operator="equal">
      <formula>"C"</formula>
    </cfRule>
    <cfRule type="cellIs" dxfId="17" priority="3" stopIfTrue="1" operator="equal">
      <formula>"NC"</formula>
    </cfRule>
    <cfRule type="cellIs" dxfId="16" priority="4" stopIfTrue="1" operator="equal">
      <formula>"NA"</formula>
    </cfRule>
    <cfRule type="cellIs" dxfId="15" priority="5" stopIfTrue="1" operator="equal">
      <formula>"NT"</formula>
    </cfRule>
  </conditionalFormatting>
  <dataValidations count="1">
    <dataValidation type="list" showErrorMessage="1" sqref="D13:D14" xr:uid="{F35147BF-546E-3D4E-A990-568716105CB1}">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H109"/>
  <sheetViews>
    <sheetView tabSelected="1" zoomScaleNormal="100" workbookViewId="0">
      <pane xSplit="4" ySplit="3" topLeftCell="E53" activePane="bottomRight" state="frozen"/>
      <selection activeCell="E54" sqref="E54"/>
      <selection pane="topRight" activeCell="E54" sqref="E54"/>
      <selection pane="bottomLeft" activeCell="E54" sqref="E54"/>
      <selection pane="bottomRight" activeCell="E54" sqref="E54"/>
    </sheetView>
  </sheetViews>
  <sheetFormatPr baseColWidth="10" defaultColWidth="0" defaultRowHeight="14" zeroHeight="1"/>
  <cols>
    <col min="1" max="1" width="3.85546875" style="1" customWidth="1"/>
    <col min="2" max="2" width="5.42578125" style="10" customWidth="1"/>
    <col min="3" max="3" width="35.85546875" style="8" customWidth="1"/>
    <col min="4" max="4" width="6.42578125" style="10" customWidth="1"/>
    <col min="5" max="5" width="80.85546875" style="8" customWidth="1"/>
    <col min="6" max="6" width="33.85546875" style="8" customWidth="1"/>
    <col min="7" max="1015" width="14.140625" style="8" hidden="1" customWidth="1"/>
    <col min="1016" max="1021" width="14.140625" style="1" hidden="1" customWidth="1"/>
    <col min="1022" max="1022" width="14.140625" style="1" hidden="1"/>
    <col min="1023" max="16384" width="10.85546875" style="1" hidden="1"/>
  </cols>
  <sheetData>
    <row r="1" spans="1:1015">
      <c r="A1" s="16" t="str">
        <f>Périmètre!B23</f>
        <v>Campagnes de communication</v>
      </c>
      <c r="B1" s="16"/>
      <c r="C1" s="17"/>
      <c r="D1" s="23"/>
      <c r="E1" s="16"/>
      <c r="F1" s="1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row>
    <row r="2" spans="1:1015">
      <c r="A2" s="18" t="str">
        <f>Périmètre!C23</f>
        <v>https://www.eau-seine-normandie.fr/domaines-d-action/campagnes_de_communication</v>
      </c>
      <c r="B2" s="18"/>
      <c r="C2" s="19"/>
      <c r="D2" s="24"/>
      <c r="E2" s="18"/>
      <c r="F2" s="18"/>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row>
    <row r="3" spans="1:1015" ht="15">
      <c r="A3" s="20"/>
      <c r="B3" s="21" t="s">
        <v>244</v>
      </c>
      <c r="C3" s="21" t="s">
        <v>246</v>
      </c>
      <c r="D3" s="21" t="s">
        <v>247</v>
      </c>
      <c r="E3" s="21" t="s">
        <v>245</v>
      </c>
      <c r="F3" s="21" t="s">
        <v>4</v>
      </c>
    </row>
    <row r="4" spans="1:1015" ht="30">
      <c r="A4" s="148" t="str">
        <f>Synthèse!A9</f>
        <v>Images</v>
      </c>
      <c r="B4" s="2" t="str">
        <f>Synthèse!B9</f>
        <v>1.1</v>
      </c>
      <c r="C4" s="3" t="str">
        <f>Synthèse!C9</f>
        <v>Chaque image porteuse d’information a-t-elle une alternative textuelle ?</v>
      </c>
      <c r="D4" s="2" t="s">
        <v>34</v>
      </c>
      <c r="E4" s="3"/>
      <c r="F4" s="3"/>
    </row>
    <row r="5" spans="1:1015" ht="210">
      <c r="A5" s="134"/>
      <c r="B5" s="2" t="str">
        <f>Synthèse!B10</f>
        <v>1.2</v>
      </c>
      <c r="C5" s="3" t="str">
        <f>Synthèse!C10</f>
        <v>Chaque image de décoration est-elle correctement ignorée par les technologies d’assistance ?</v>
      </c>
      <c r="D5" s="2" t="s">
        <v>35</v>
      </c>
      <c r="E5" s="3" t="s">
        <v>348</v>
      </c>
      <c r="F5" s="3" t="s">
        <v>532</v>
      </c>
    </row>
    <row r="6" spans="1:1015" ht="342">
      <c r="A6" s="134"/>
      <c r="B6" s="2" t="str">
        <f>Synthèse!B11</f>
        <v>1.3</v>
      </c>
      <c r="C6" s="3" t="str">
        <f>Synthèse!C11</f>
        <v>Pour chaque image porteuse d'information ayant une alternative textuelle, cette alternative est-elle pertinente (hors cas particuliers) ?</v>
      </c>
      <c r="D6" s="2" t="s">
        <v>34</v>
      </c>
      <c r="E6" s="3"/>
      <c r="F6" s="3" t="s">
        <v>533</v>
      </c>
    </row>
    <row r="7" spans="1:1015" ht="60">
      <c r="A7" s="134"/>
      <c r="B7" s="2" t="str">
        <f>Synthèse!B12</f>
        <v>1.4</v>
      </c>
      <c r="C7" s="3" t="str">
        <f>Synthèse!C12</f>
        <v>Pour chaque image utilisée comme CAPTCHA ou comme image-test, ayant une alternative textuelle, cette alternative permet-elle d’identifier la nature et la fonction de l’image ?</v>
      </c>
      <c r="D7" s="2" t="s">
        <v>36</v>
      </c>
      <c r="E7" s="3"/>
      <c r="F7" s="3"/>
    </row>
    <row r="8" spans="1:1015" ht="45">
      <c r="A8" s="134"/>
      <c r="B8" s="2" t="str">
        <f>Synthèse!B13</f>
        <v>1.5</v>
      </c>
      <c r="C8" s="3" t="str">
        <f>Synthèse!C13</f>
        <v>Pour chaque image utilisée comme CAPTCHA, une solution d’accès alternatif au contenu ou à la fonction du CAPTCHA est-elle présente ?</v>
      </c>
      <c r="D8" s="2" t="s">
        <v>36</v>
      </c>
      <c r="E8" s="22"/>
      <c r="F8" s="3"/>
    </row>
    <row r="9" spans="1:1015" ht="30">
      <c r="A9" s="134"/>
      <c r="B9" s="2" t="str">
        <f>Synthèse!B14</f>
        <v>1.6</v>
      </c>
      <c r="C9" s="3" t="str">
        <f>Synthèse!C14</f>
        <v>Chaque image porteuse d’information a-t-elle, si nécessaire, une description détaillée ?</v>
      </c>
      <c r="D9" s="2" t="s">
        <v>36</v>
      </c>
      <c r="E9" s="3"/>
      <c r="F9" s="3"/>
    </row>
    <row r="10" spans="1:1015" ht="45">
      <c r="A10" s="134"/>
      <c r="B10" s="2" t="str">
        <f>Synthèse!B15</f>
        <v>1.7</v>
      </c>
      <c r="C10" s="3" t="str">
        <f>Synthèse!C15</f>
        <v>Pour chaque image porteuse d’information ayant une description détaillée, cette description est-elle pertinente ?</v>
      </c>
      <c r="D10" s="2" t="s">
        <v>36</v>
      </c>
      <c r="E10" s="3"/>
      <c r="F10" s="3"/>
    </row>
    <row r="11" spans="1:1015" ht="75">
      <c r="A11" s="134"/>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36</v>
      </c>
      <c r="E11" s="3"/>
      <c r="F11" s="3"/>
    </row>
    <row r="12" spans="1:1015" ht="30">
      <c r="A12" s="149"/>
      <c r="B12" s="2" t="str">
        <f>Synthèse!B17</f>
        <v>1.9</v>
      </c>
      <c r="C12" s="3" t="str">
        <f>Synthèse!C17</f>
        <v>Chaque légende d’image est-elle, si nécessaire, correctement reliée à l’image correspondante ?</v>
      </c>
      <c r="D12" s="2" t="s">
        <v>36</v>
      </c>
      <c r="E12" s="3"/>
      <c r="F12" s="3"/>
    </row>
    <row r="13" spans="1:1015" ht="17" customHeight="1">
      <c r="A13" s="147" t="str">
        <f>Synthèse!A19</f>
        <v>Cadres</v>
      </c>
      <c r="B13" s="33" t="str">
        <f>Synthèse!B19</f>
        <v>2.1</v>
      </c>
      <c r="C13" s="32" t="str">
        <f>Synthèse!C19</f>
        <v>Chaque cadre a-t-il un titre de cadre ?</v>
      </c>
      <c r="D13" s="33" t="s">
        <v>34</v>
      </c>
      <c r="E13" s="85"/>
      <c r="F13" s="32"/>
    </row>
    <row r="14" spans="1:1015" ht="150">
      <c r="A14" s="147"/>
      <c r="B14" s="33" t="str">
        <f>Synthèse!B20</f>
        <v>2.2</v>
      </c>
      <c r="C14" s="32" t="str">
        <f>Synthèse!C20</f>
        <v>Pour chaque cadre ayant un titre de cadre, ce titre de cadre est-il pertinent ?</v>
      </c>
      <c r="D14" s="33" t="s">
        <v>35</v>
      </c>
      <c r="E14" s="32"/>
      <c r="F14" s="32" t="s">
        <v>520</v>
      </c>
    </row>
    <row r="15" spans="1:1015" ht="45" customHeight="1">
      <c r="A15" s="147" t="str">
        <f>Synthèse!A22</f>
        <v>Couleurs</v>
      </c>
      <c r="B15" s="2" t="str">
        <f>Synthèse!B22</f>
        <v>3.1</v>
      </c>
      <c r="C15" s="3" t="str">
        <f>Synthèse!C22</f>
        <v>Dans chaque page web, l’information ne doit pas être donnée uniquement par la couleur. Cette règle est-elle respectée ?</v>
      </c>
      <c r="D15" s="2" t="s">
        <v>34</v>
      </c>
      <c r="E15" s="3"/>
      <c r="F15" s="3"/>
    </row>
    <row r="16" spans="1:1015" ht="105">
      <c r="A16" s="147"/>
      <c r="B16" s="2" t="str">
        <f>Synthèse!B23</f>
        <v>3.2</v>
      </c>
      <c r="C16" s="3" t="str">
        <f>Synthèse!C23</f>
        <v>Dans chaque page web, le contraste entre la couleur du texte et la couleur de son arrière-plan est-il suffisamment élevé (hors cas particuliers) ?</v>
      </c>
      <c r="D16" s="2" t="s">
        <v>35</v>
      </c>
      <c r="E16" s="3" t="s">
        <v>461</v>
      </c>
      <c r="F16" s="3" t="s">
        <v>512</v>
      </c>
    </row>
    <row r="17" spans="1:6" ht="75">
      <c r="A17" s="147"/>
      <c r="B17" s="2" t="str">
        <f>Synthèse!B24</f>
        <v>3.3</v>
      </c>
      <c r="C17" s="3" t="str">
        <f>Synthèse!C24</f>
        <v>Dans chaque page web, les couleurs utilisées dans les composants d’interface ou les éléments graphiques porteurs d’informations sont-elles suffisamment contrastées (hors cas particuliers) ?</v>
      </c>
      <c r="D17" s="2" t="s">
        <v>34</v>
      </c>
      <c r="E17" s="90" t="s">
        <v>334</v>
      </c>
      <c r="F17" s="3"/>
    </row>
    <row r="18" spans="1:6" ht="135">
      <c r="A18" s="147" t="str">
        <f>Synthèse!A26</f>
        <v>Multimédia</v>
      </c>
      <c r="B18" s="33" t="str">
        <f>Synthèse!B26</f>
        <v>4.1</v>
      </c>
      <c r="C18" s="32" t="str">
        <f>Synthèse!C26</f>
        <v>Chaque média temporel pré-enregistré a-t-il, si nécessaire, une transcription textuelle ou une audiodescription (hors cas particuliers) ?</v>
      </c>
      <c r="D18" s="33" t="s">
        <v>35</v>
      </c>
      <c r="E18" s="32" t="s">
        <v>405</v>
      </c>
      <c r="F18" s="32" t="s">
        <v>531</v>
      </c>
    </row>
    <row r="19" spans="1:6" ht="60">
      <c r="A19" s="147"/>
      <c r="B19" s="33" t="str">
        <f>Synthèse!B27</f>
        <v>4.2</v>
      </c>
      <c r="C19" s="32" t="str">
        <f>Synthèse!C27</f>
        <v>Pour chaque média temporel pré-enregistré ayant une transcription textuelle ou une audiodescription synchronisée, celles-ci sont-elles pertinentes (hors cas particuliers) ?</v>
      </c>
      <c r="D19" s="33" t="s">
        <v>36</v>
      </c>
      <c r="E19" s="102" t="s">
        <v>383</v>
      </c>
      <c r="F19" s="32"/>
    </row>
    <row r="20" spans="1:6" ht="45">
      <c r="A20" s="147"/>
      <c r="B20" s="33" t="str">
        <f>Synthèse!B28</f>
        <v>4.3</v>
      </c>
      <c r="C20" s="32" t="str">
        <f>Synthèse!C28</f>
        <v>Chaque média temporel synchronisé pré-enregistré a-t-il, si nécessaire, des sous-titres synchronisés (hors cas particuliers) ?</v>
      </c>
      <c r="D20" s="33" t="s">
        <v>36</v>
      </c>
      <c r="E20" s="32"/>
      <c r="F20" s="32"/>
    </row>
    <row r="21" spans="1:6" ht="45">
      <c r="A21" s="147"/>
      <c r="B21" s="33" t="str">
        <f>Synthèse!B29</f>
        <v>4.4</v>
      </c>
      <c r="C21" s="32" t="str">
        <f>Synthèse!C29</f>
        <v>Pour chaque média temporel synchronisé pré-enregistré ayant des sous-titres synchronisés, ces sous-titres sont-ils pertinents ?</v>
      </c>
      <c r="D21" s="33" t="s">
        <v>36</v>
      </c>
      <c r="E21" s="32"/>
      <c r="F21" s="32"/>
    </row>
    <row r="22" spans="1:6" ht="90">
      <c r="A22" s="147"/>
      <c r="B22" s="33" t="str">
        <f>Synthèse!B30</f>
        <v>4.5</v>
      </c>
      <c r="C22" s="32" t="str">
        <f>Synthèse!C30</f>
        <v>Chaque média temporel pré-enregistré a-t-il, si nécessaire, une audiodescription synchronisée (hors cas particuliers) ?</v>
      </c>
      <c r="D22" s="33" t="s">
        <v>35</v>
      </c>
      <c r="E22" s="32" t="s">
        <v>406</v>
      </c>
      <c r="F22" s="32"/>
    </row>
    <row r="23" spans="1:6" ht="45">
      <c r="A23" s="147"/>
      <c r="B23" s="33" t="str">
        <f>Synthèse!B31</f>
        <v>4.6</v>
      </c>
      <c r="C23" s="32" t="str">
        <f>Synthèse!C31</f>
        <v>Pour chaque média temporel pré-enregistré ayant une audiodescription synchronisée, celle-ci est-elle pertinente ?</v>
      </c>
      <c r="D23" s="33" t="s">
        <v>36</v>
      </c>
      <c r="E23" s="102" t="s">
        <v>407</v>
      </c>
      <c r="F23" s="32"/>
    </row>
    <row r="24" spans="1:6" ht="30">
      <c r="A24" s="147"/>
      <c r="B24" s="33" t="str">
        <f>Synthèse!B32</f>
        <v>4.7</v>
      </c>
      <c r="C24" s="32" t="str">
        <f>Synthèse!C32</f>
        <v>Chaque média temporel est-il clairement identifiable (hors cas particuliers) ?</v>
      </c>
      <c r="D24" s="33" t="s">
        <v>35</v>
      </c>
      <c r="E24" s="32" t="s">
        <v>386</v>
      </c>
      <c r="F24" s="32"/>
    </row>
    <row r="25" spans="1:6" ht="30">
      <c r="A25" s="147"/>
      <c r="B25" s="33" t="str">
        <f>Synthèse!B33</f>
        <v>4.8</v>
      </c>
      <c r="C25" s="32" t="str">
        <f>Synthèse!C33</f>
        <v>Chaque média non temporel a-t-il, si nécessaire, une alternative (hors cas particuliers) ?</v>
      </c>
      <c r="D25" s="33" t="s">
        <v>36</v>
      </c>
      <c r="E25" s="32"/>
      <c r="F25" s="32"/>
    </row>
    <row r="26" spans="1:6" ht="30">
      <c r="A26" s="147"/>
      <c r="B26" s="33" t="str">
        <f>Synthèse!B34</f>
        <v>4.9</v>
      </c>
      <c r="C26" s="32" t="str">
        <f>Synthèse!C34</f>
        <v>Pour chaque média non temporel ayant une alternative, cette alternative est-elle pertinente ?</v>
      </c>
      <c r="D26" s="33" t="s">
        <v>36</v>
      </c>
      <c r="E26" s="32"/>
      <c r="F26" s="32"/>
    </row>
    <row r="27" spans="1:6" ht="30">
      <c r="A27" s="147"/>
      <c r="B27" s="33" t="str">
        <f>Synthèse!B35</f>
        <v>4.10</v>
      </c>
      <c r="C27" s="32" t="str">
        <f>Synthèse!C35</f>
        <v>Chaque son déclenché automatiquement est-il contrôlable par l’utilisateur ?</v>
      </c>
      <c r="D27" s="33" t="s">
        <v>36</v>
      </c>
      <c r="E27" s="32"/>
      <c r="F27" s="32"/>
    </row>
    <row r="28" spans="1:6" ht="45">
      <c r="A28" s="147"/>
      <c r="B28" s="33" t="str">
        <f>Synthèse!B36</f>
        <v>4.11</v>
      </c>
      <c r="C28" s="32" t="str">
        <f>Synthèse!C36</f>
        <v>La consultation de chaque média temporel est-elle, si nécessaire, contrôlable par le clavier et tout dispositif de pointage ?</v>
      </c>
      <c r="D28" s="33" t="s">
        <v>36</v>
      </c>
      <c r="E28" s="32"/>
      <c r="F28" s="32"/>
    </row>
    <row r="29" spans="1:6" ht="45">
      <c r="A29" s="147"/>
      <c r="B29" s="33" t="str">
        <f>Synthèse!B37</f>
        <v>4.12</v>
      </c>
      <c r="C29" s="32" t="str">
        <f>Synthèse!C37</f>
        <v>La consultation de chaque média non temporel est-elle contrôlable par le clavier et tout dispositif de pointage ?</v>
      </c>
      <c r="D29" s="33" t="s">
        <v>36</v>
      </c>
      <c r="E29" s="32"/>
      <c r="F29" s="32"/>
    </row>
    <row r="30" spans="1:6" ht="45">
      <c r="A30" s="147"/>
      <c r="B30" s="33" t="str">
        <f>Synthèse!B38</f>
        <v>4.13</v>
      </c>
      <c r="C30" s="32" t="str">
        <f>Synthèse!C38</f>
        <v>Chaque média temporel et non temporel est-il compatible avec les technologies d’assistance (hors cas particuliers) ?</v>
      </c>
      <c r="D30" s="33" t="s">
        <v>36</v>
      </c>
      <c r="E30" s="32"/>
      <c r="F30" s="32"/>
    </row>
    <row r="31" spans="1:6" ht="30">
      <c r="A31" s="147" t="str">
        <f>Synthèse!A40</f>
        <v>Tableaux</v>
      </c>
      <c r="B31" s="2" t="str">
        <f>Synthèse!B40</f>
        <v>5.1</v>
      </c>
      <c r="C31" s="3" t="str">
        <f>Synthèse!C40</f>
        <v>Chaque tableau de données complexe a-t-il un résumé ?</v>
      </c>
      <c r="D31" s="2" t="s">
        <v>36</v>
      </c>
      <c r="E31" s="3"/>
      <c r="F31" s="3"/>
    </row>
    <row r="32" spans="1:6" ht="30">
      <c r="A32" s="147"/>
      <c r="B32" s="2" t="str">
        <f>Synthèse!B41</f>
        <v>5.2</v>
      </c>
      <c r="C32" s="3" t="str">
        <f>Synthèse!C41</f>
        <v>Pour chaque tableau de données complexe ayant un résumé, celui-ci est-il pertinent ?</v>
      </c>
      <c r="D32" s="2" t="s">
        <v>36</v>
      </c>
      <c r="E32" s="3"/>
      <c r="F32" s="3"/>
    </row>
    <row r="33" spans="1:6" ht="45">
      <c r="A33" s="147"/>
      <c r="B33" s="2" t="str">
        <f>Synthèse!B42</f>
        <v>5.3</v>
      </c>
      <c r="C33" s="3" t="str">
        <f>Synthèse!C42</f>
        <v>Pour chaque tableau de mise en forme, le contenu linéarisé reste-t-il compréhensible (hors cas particuliers) ?</v>
      </c>
      <c r="D33" s="2" t="s">
        <v>36</v>
      </c>
      <c r="E33" s="3"/>
      <c r="F33" s="3"/>
    </row>
    <row r="34" spans="1:6" ht="135">
      <c r="A34" s="147"/>
      <c r="B34" s="2" t="str">
        <f>Synthèse!B43</f>
        <v>5.4</v>
      </c>
      <c r="C34" s="3" t="str">
        <f>Synthèse!C43</f>
        <v>Pour chaque tableau de données ayant un titre, le titre est-il correctement associé au tableau de données ?</v>
      </c>
      <c r="D34" s="2" t="s">
        <v>35</v>
      </c>
      <c r="E34" s="3" t="s">
        <v>408</v>
      </c>
      <c r="F34" s="3"/>
    </row>
    <row r="35" spans="1:6" ht="30">
      <c r="A35" s="147"/>
      <c r="B35" s="2" t="str">
        <f>Synthèse!B44</f>
        <v>5.5</v>
      </c>
      <c r="C35" s="3" t="str">
        <f>Synthèse!C44</f>
        <v>Pour chaque tableau de données ayant un titre, celui-ci est-il pertinent ?</v>
      </c>
      <c r="D35" s="2" t="s">
        <v>36</v>
      </c>
      <c r="E35" s="3"/>
      <c r="F35" s="3"/>
    </row>
    <row r="36" spans="1:6" ht="255">
      <c r="A36" s="147"/>
      <c r="B36" s="2" t="str">
        <f>Synthèse!B45</f>
        <v>5.6</v>
      </c>
      <c r="C36" s="3" t="str">
        <f>Synthèse!C45</f>
        <v>Pour chaque tableau de données, chaque en-tête de colonnes et chaque en-tête de lignes sont-ils correctement déclarés ?</v>
      </c>
      <c r="D36" s="2" t="s">
        <v>35</v>
      </c>
      <c r="E36" s="3" t="s">
        <v>409</v>
      </c>
      <c r="F36" s="3"/>
    </row>
    <row r="37" spans="1:6" ht="60">
      <c r="A37" s="147"/>
      <c r="B37" s="2" t="str">
        <f>Synthèse!B46</f>
        <v>5.7</v>
      </c>
      <c r="C37" s="3" t="str">
        <f>Synthèse!C46</f>
        <v>Pour chaque tableau de données, la technique appropriée permettant d’associer chaque cellule avec ses en-têtes est-elle utilisée (hors cas particuliers) ?</v>
      </c>
      <c r="D37" s="2" t="s">
        <v>35</v>
      </c>
      <c r="E37" s="3" t="s">
        <v>374</v>
      </c>
      <c r="F37" s="3"/>
    </row>
    <row r="38" spans="1:6" ht="45">
      <c r="A38" s="147"/>
      <c r="B38" s="2" t="str">
        <f>Synthèse!B47</f>
        <v>5.8</v>
      </c>
      <c r="C38" s="3" t="str">
        <f>Synthèse!C47</f>
        <v>Chaque tableau de mise en forme ne doit pas utiliser d’éléments propres aux tableaux de données. Cette règle est-elle respectée ?</v>
      </c>
      <c r="D38" s="2" t="s">
        <v>36</v>
      </c>
      <c r="E38" s="3"/>
      <c r="F38" s="3"/>
    </row>
    <row r="39" spans="1:6" ht="120">
      <c r="A39" s="147" t="str">
        <f>Synthèse!A49</f>
        <v>Liens</v>
      </c>
      <c r="B39" s="33" t="str">
        <f>Synthèse!B49</f>
        <v>6.1</v>
      </c>
      <c r="C39" s="32" t="str">
        <f>Synthèse!C49</f>
        <v>Chaque lien est-il explicite (hors cas particuliers) ?</v>
      </c>
      <c r="D39" s="33" t="s">
        <v>35</v>
      </c>
      <c r="E39" s="32" t="s">
        <v>410</v>
      </c>
      <c r="F39" s="32"/>
    </row>
    <row r="40" spans="1:6" ht="30">
      <c r="A40" s="147"/>
      <c r="B40" s="33" t="str">
        <f>Synthèse!B50</f>
        <v>6.2</v>
      </c>
      <c r="C40" s="32" t="str">
        <f>Synthèse!C50</f>
        <v>Dans chaque page web, chaque lien a-t-il un intitulé ?</v>
      </c>
      <c r="D40" s="33" t="s">
        <v>34</v>
      </c>
      <c r="E40" s="32"/>
      <c r="F40" s="32"/>
    </row>
    <row r="41" spans="1:6" ht="30">
      <c r="A41" s="147" t="str">
        <f>Synthèse!A52</f>
        <v>Scripts</v>
      </c>
      <c r="B41" s="2" t="str">
        <f>Synthèse!B52</f>
        <v>7.1</v>
      </c>
      <c r="C41" s="3" t="str">
        <f>Synthèse!C52</f>
        <v>Chaque script est-il, si nécessaire, compatible avec les technologies d’assistance ?</v>
      </c>
      <c r="D41" s="2" t="s">
        <v>34</v>
      </c>
      <c r="E41" s="3"/>
      <c r="F41" s="3"/>
    </row>
    <row r="42" spans="1:6" ht="30">
      <c r="A42" s="147"/>
      <c r="B42" s="2" t="str">
        <f>Synthèse!B53</f>
        <v>7.2</v>
      </c>
      <c r="C42" s="3" t="str">
        <f>Synthèse!C53</f>
        <v>Pour chaque script ayant une alternative, cette alternative est-elle pertinente ?</v>
      </c>
      <c r="D42" s="2" t="s">
        <v>36</v>
      </c>
      <c r="E42" s="3"/>
      <c r="F42" s="3"/>
    </row>
    <row r="43" spans="1:6" ht="45">
      <c r="A43" s="147"/>
      <c r="B43" s="2" t="str">
        <f>Synthèse!B54</f>
        <v>7.3</v>
      </c>
      <c r="C43" s="3" t="str">
        <f>Synthèse!C54</f>
        <v>Chaque script est-il contrôlable par le clavier et par tout dispositif de pointage (hors cas particuliers) ?</v>
      </c>
      <c r="D43" s="2" t="s">
        <v>34</v>
      </c>
      <c r="E43" s="3"/>
      <c r="F43" s="3"/>
    </row>
    <row r="44" spans="1:6" ht="45">
      <c r="A44" s="147"/>
      <c r="B44" s="2" t="str">
        <f>Synthèse!B55</f>
        <v>7.4</v>
      </c>
      <c r="C44" s="3" t="str">
        <f>Synthèse!C55</f>
        <v>Pour chaque script qui initie un changement de contexte, l’utilisateur est-il averti ou en a-t-il le contrôle ?</v>
      </c>
      <c r="D44" s="2" t="s">
        <v>36</v>
      </c>
      <c r="E44" s="3"/>
      <c r="F44" s="3"/>
    </row>
    <row r="45" spans="1:6" ht="45">
      <c r="A45" s="147"/>
      <c r="B45" s="2" t="str">
        <f>Synthèse!B56</f>
        <v>7.5</v>
      </c>
      <c r="C45" s="3" t="str">
        <f>Synthèse!C56</f>
        <v>Dans chaque page web, les messages de statut sont-ils correctement restitués par les technologies d’assistance ?</v>
      </c>
      <c r="D45" s="2" t="s">
        <v>36</v>
      </c>
      <c r="E45" s="3"/>
      <c r="F45" s="3"/>
    </row>
    <row r="46" spans="1:6" ht="30" customHeight="1">
      <c r="A46" s="147" t="str">
        <f>Synthèse!A58</f>
        <v>Éléments obligatoires</v>
      </c>
      <c r="B46" s="33" t="str">
        <f>Synthèse!B58</f>
        <v>8.1</v>
      </c>
      <c r="C46" s="32" t="str">
        <f>Synthèse!C58</f>
        <v>Chaque page web est-elle définie par un type de document ?</v>
      </c>
      <c r="D46" s="33" t="s">
        <v>34</v>
      </c>
      <c r="E46" s="32"/>
      <c r="F46" s="32"/>
    </row>
    <row r="47" spans="1:6" ht="30">
      <c r="A47" s="147"/>
      <c r="B47" s="33" t="str">
        <f>Synthèse!B59</f>
        <v>8.2</v>
      </c>
      <c r="C47" s="32" t="str">
        <f>Synthèse!C59</f>
        <v>Pour chaque page web, le code source généré est-il valide selon le type de document spécifié ?</v>
      </c>
      <c r="D47" s="33" t="s">
        <v>36</v>
      </c>
      <c r="E47" s="91" t="s">
        <v>336</v>
      </c>
      <c r="F47" s="32"/>
    </row>
    <row r="48" spans="1:6" ht="30">
      <c r="A48" s="147"/>
      <c r="B48" s="33" t="str">
        <f>Synthèse!B60</f>
        <v>8.3</v>
      </c>
      <c r="C48" s="32" t="str">
        <f>Synthèse!C60</f>
        <v>Dans chaque page web, la langue par défaut est-elle présente ?</v>
      </c>
      <c r="D48" s="33" t="s">
        <v>34</v>
      </c>
      <c r="E48" s="32"/>
      <c r="F48" s="32"/>
    </row>
    <row r="49" spans="1:6" ht="30">
      <c r="A49" s="147"/>
      <c r="B49" s="33" t="str">
        <f>Synthèse!B61</f>
        <v>8.4</v>
      </c>
      <c r="C49" s="32" t="str">
        <f>Synthèse!C61</f>
        <v>Pour chaque page web ayant une langue par défaut, le code de langue est-il pertinent ?</v>
      </c>
      <c r="D49" s="33" t="s">
        <v>34</v>
      </c>
      <c r="E49" s="32"/>
      <c r="F49" s="32"/>
    </row>
    <row r="50" spans="1:6" ht="15">
      <c r="A50" s="147"/>
      <c r="B50" s="33" t="str">
        <f>Synthèse!B62</f>
        <v>8.5</v>
      </c>
      <c r="C50" s="32" t="str">
        <f>Synthèse!C62</f>
        <v>Chaque page web a-t-elle un titre de page ?</v>
      </c>
      <c r="D50" s="33" t="s">
        <v>34</v>
      </c>
      <c r="E50" s="32"/>
      <c r="F50" s="32"/>
    </row>
    <row r="51" spans="1:6" ht="30">
      <c r="A51" s="147"/>
      <c r="B51" s="33" t="str">
        <f>Synthèse!B63</f>
        <v>8.6</v>
      </c>
      <c r="C51" s="32" t="str">
        <f>Synthèse!C63</f>
        <v>Pour chaque page web ayant un titre de page, ce titre est-il pertinent ?</v>
      </c>
      <c r="D51" s="33" t="s">
        <v>34</v>
      </c>
      <c r="E51" s="32"/>
      <c r="F51" s="32"/>
    </row>
    <row r="52" spans="1:6" ht="45">
      <c r="A52" s="147"/>
      <c r="B52" s="33" t="str">
        <f>Synthèse!B64</f>
        <v>8.7</v>
      </c>
      <c r="C52" s="32" t="str">
        <f>Synthèse!C64</f>
        <v>Dans chaque page web, chaque changement de langue est-il indiqué dans le code source (hors cas particuliers) ?</v>
      </c>
      <c r="D52" s="33" t="s">
        <v>35</v>
      </c>
      <c r="E52" s="32" t="s">
        <v>411</v>
      </c>
      <c r="F52" s="32" t="s">
        <v>521</v>
      </c>
    </row>
    <row r="53" spans="1:6" ht="45">
      <c r="A53" s="147"/>
      <c r="B53" s="33" t="str">
        <f>Synthèse!B65</f>
        <v>8.8</v>
      </c>
      <c r="C53" s="32" t="str">
        <f>Synthèse!C65</f>
        <v>Dans chaque page web, le code de langue de chaque changement de langue est-il valide et pertinent ?</v>
      </c>
      <c r="D53" s="33" t="s">
        <v>36</v>
      </c>
      <c r="E53" s="32"/>
      <c r="F53" s="32"/>
    </row>
    <row r="54" spans="1:6" ht="60">
      <c r="A54" s="147"/>
      <c r="B54" s="33" t="str">
        <f>Synthèse!B66</f>
        <v>8.9</v>
      </c>
      <c r="C54" s="32" t="str">
        <f>Synthèse!C66</f>
        <v>Dans chaque page web, les balises ne doivent pas être utilisées uniquement à des fins de présentation. Cette règle est-elle respectée ?</v>
      </c>
      <c r="D54" s="33" t="s">
        <v>35</v>
      </c>
      <c r="E54" s="32" t="s">
        <v>357</v>
      </c>
      <c r="F54" s="32" t="s">
        <v>462</v>
      </c>
    </row>
    <row r="55" spans="1:6" ht="30">
      <c r="A55" s="147"/>
      <c r="B55" s="33" t="str">
        <f>Synthèse!B67</f>
        <v>8.10</v>
      </c>
      <c r="C55" s="32" t="str">
        <f>Synthèse!C67</f>
        <v>Dans chaque page web, les changements du sens de lecture sont-ils signalés ?</v>
      </c>
      <c r="D55" s="33" t="s">
        <v>36</v>
      </c>
      <c r="E55" s="32"/>
      <c r="F55" s="32"/>
    </row>
    <row r="56" spans="1:6" ht="30">
      <c r="A56" s="147" t="str">
        <f>Synthèse!A69</f>
        <v>Structure</v>
      </c>
      <c r="B56" s="45" t="str">
        <f>Synthèse!B69</f>
        <v>9.1</v>
      </c>
      <c r="C56" s="35" t="str">
        <f>Synthèse!C69</f>
        <v>Dans chaque page web, l’information est-elle structurée par l’utilisation appropriée de titres ?</v>
      </c>
      <c r="D56" s="45" t="s">
        <v>35</v>
      </c>
      <c r="E56" s="89" t="s">
        <v>463</v>
      </c>
      <c r="F56" s="35"/>
    </row>
    <row r="57" spans="1:6" ht="45">
      <c r="A57" s="147"/>
      <c r="B57" s="45" t="str">
        <f>Synthèse!B70</f>
        <v>9.2</v>
      </c>
      <c r="C57" s="35" t="str">
        <f>Synthèse!C70</f>
        <v>Dans chaque page web, la structure du document est-elle cohérente (hors cas particuliers) ?</v>
      </c>
      <c r="D57" s="45" t="s">
        <v>34</v>
      </c>
      <c r="E57" s="89" t="s">
        <v>336</v>
      </c>
      <c r="F57" s="35"/>
    </row>
    <row r="58" spans="1:6" ht="210">
      <c r="A58" s="147"/>
      <c r="B58" s="45" t="str">
        <f>Synthèse!B71</f>
        <v>9.3</v>
      </c>
      <c r="C58" s="35" t="str">
        <f>Synthèse!C71</f>
        <v>Dans chaque page web, chaque liste est-elle correctement structurée ?</v>
      </c>
      <c r="D58" s="45" t="s">
        <v>34</v>
      </c>
      <c r="E58" s="89" t="s">
        <v>541</v>
      </c>
      <c r="F58" s="35" t="s">
        <v>542</v>
      </c>
    </row>
    <row r="59" spans="1:6" ht="30">
      <c r="A59" s="147"/>
      <c r="B59" s="45" t="str">
        <f>Synthèse!B72</f>
        <v>9.4</v>
      </c>
      <c r="C59" s="35" t="str">
        <f>Synthèse!C72</f>
        <v>Dans chaque page web, chaque citation est-elle correctement indiquée ?</v>
      </c>
      <c r="D59" s="45" t="s">
        <v>36</v>
      </c>
      <c r="E59" s="35"/>
      <c r="F59" s="35"/>
    </row>
    <row r="60" spans="1:6" ht="90">
      <c r="A60" s="147" t="str">
        <f>Synthèse!A74</f>
        <v>Présentation</v>
      </c>
      <c r="B60" s="33" t="str">
        <f>Synthèse!B74</f>
        <v>10.1</v>
      </c>
      <c r="C60" s="32" t="str">
        <f>Synthèse!C74</f>
        <v>Dans le site web, des feuilles de styles sont-elles utilisées pour contrôler la présentation de l’information ?</v>
      </c>
      <c r="D60" s="33" t="s">
        <v>35</v>
      </c>
      <c r="E60" s="32" t="s">
        <v>412</v>
      </c>
      <c r="F60" s="32" t="s">
        <v>464</v>
      </c>
    </row>
    <row r="61" spans="1:6" ht="45">
      <c r="A61" s="147"/>
      <c r="B61" s="33" t="str">
        <f>Synthèse!B75</f>
        <v>10.2</v>
      </c>
      <c r="C61" s="32" t="str">
        <f>Synthèse!C75</f>
        <v>Dans chaque page web, le contenu visible porteur d’information reste-t-il présent lorsque les feuilles de styles sont désactivées ?</v>
      </c>
      <c r="D61" s="33" t="s">
        <v>34</v>
      </c>
      <c r="E61" s="32"/>
      <c r="F61" s="32"/>
    </row>
    <row r="62" spans="1:6" ht="45">
      <c r="A62" s="147"/>
      <c r="B62" s="33" t="str">
        <f>Synthèse!B76</f>
        <v>10.3</v>
      </c>
      <c r="C62" s="32" t="str">
        <f>Synthèse!C76</f>
        <v>Dans chaque page web, l’information reste-t-elle compréhensible lorsque les feuilles de styles sont désactivées ?</v>
      </c>
      <c r="D62" s="33" t="s">
        <v>34</v>
      </c>
      <c r="E62" s="32"/>
      <c r="F62" s="32"/>
    </row>
    <row r="63" spans="1:6" ht="45">
      <c r="A63" s="147"/>
      <c r="B63" s="33" t="str">
        <f>Synthèse!B77</f>
        <v>10.4</v>
      </c>
      <c r="C63" s="32" t="str">
        <f>Synthèse!C77</f>
        <v>Dans chaque page web, le texte reste-t-il lisible lorsque la taille des caractères est augmentée jusqu’à 200%, au moins (hors cas particuliers) ?</v>
      </c>
      <c r="D63" s="33" t="s">
        <v>34</v>
      </c>
      <c r="E63" s="32"/>
      <c r="F63" s="32"/>
    </row>
    <row r="64" spans="1:6" ht="45">
      <c r="A64" s="147"/>
      <c r="B64" s="33" t="str">
        <f>Synthèse!B78</f>
        <v>10.5</v>
      </c>
      <c r="C64" s="32" t="str">
        <f>Synthèse!C78</f>
        <v>Dans chaque page web, les déclarations CSS de couleurs de fond d’élément et de police sont-elles correctement utilisées ?</v>
      </c>
      <c r="D64" s="33" t="s">
        <v>34</v>
      </c>
      <c r="E64" s="32"/>
      <c r="F64" s="32"/>
    </row>
    <row r="65" spans="1:6" ht="45">
      <c r="A65" s="147"/>
      <c r="B65" s="33" t="str">
        <f>Synthèse!B79</f>
        <v>10.6</v>
      </c>
      <c r="C65" s="32" t="str">
        <f>Synthèse!C79</f>
        <v>Dans chaque page web, chaque lien dont la nature n’est pas évidente est-il visible par rapport au texte environnant ?</v>
      </c>
      <c r="D65" s="33" t="s">
        <v>34</v>
      </c>
      <c r="E65" s="32"/>
      <c r="F65" s="32"/>
    </row>
    <row r="66" spans="1:6" ht="45">
      <c r="A66" s="147"/>
      <c r="B66" s="33" t="str">
        <f>Synthèse!B80</f>
        <v>10.7</v>
      </c>
      <c r="C66" s="32" t="str">
        <f>Synthèse!C80</f>
        <v>Dans chaque page web, pour chaque élément recevant le focus, la prise de focus est-elle visible ?</v>
      </c>
      <c r="D66" s="33" t="s">
        <v>36</v>
      </c>
      <c r="E66" s="91" t="s">
        <v>336</v>
      </c>
      <c r="F66" s="32"/>
    </row>
    <row r="67" spans="1:6" ht="45">
      <c r="A67" s="147"/>
      <c r="B67" s="33" t="str">
        <f>Synthèse!B81</f>
        <v>10.8</v>
      </c>
      <c r="C67" s="32" t="str">
        <f>Synthèse!C81</f>
        <v>Pour chaque page web, les contenus cachés ont-ils vocation à être ignorés par les technologies d’assistance ?</v>
      </c>
      <c r="D67" s="33" t="s">
        <v>36</v>
      </c>
      <c r="E67" s="91" t="s">
        <v>348</v>
      </c>
      <c r="F67" s="32"/>
    </row>
    <row r="68" spans="1:6" ht="45">
      <c r="A68" s="147"/>
      <c r="B68" s="33" t="str">
        <f>Synthèse!B82</f>
        <v>10.9</v>
      </c>
      <c r="C68" s="32" t="str">
        <f>Synthèse!C82</f>
        <v>Dans chaque page web, l’information ne doit pas être donnée uniquement par la forme, taille ou position. Cette règle est-elle respectée ?</v>
      </c>
      <c r="D68" s="33" t="s">
        <v>34</v>
      </c>
      <c r="E68" s="32"/>
      <c r="F68" s="32"/>
    </row>
    <row r="69" spans="1:6" ht="60">
      <c r="A69" s="147"/>
      <c r="B69" s="33" t="str">
        <f>Synthèse!B83</f>
        <v>10.10</v>
      </c>
      <c r="C69" s="32" t="str">
        <f>Synthèse!C83</f>
        <v>Dans chaque page web, l’information ne doit pas être donnée par la forme, taille ou position uniquement. Cette règle est-elle implémentée de façon pertinente ?</v>
      </c>
      <c r="D69" s="33" t="s">
        <v>34</v>
      </c>
      <c r="E69" s="32"/>
      <c r="F69" s="32"/>
    </row>
    <row r="70" spans="1:6" ht="105">
      <c r="A70" s="147"/>
      <c r="B70" s="33" t="str">
        <f>Synthèse!B84</f>
        <v>10.11</v>
      </c>
      <c r="C70" s="32"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33" t="s">
        <v>34</v>
      </c>
      <c r="E70" s="32"/>
      <c r="F70" s="32"/>
    </row>
    <row r="71" spans="1:6" ht="60">
      <c r="A71" s="147"/>
      <c r="B71" s="33" t="str">
        <f>Synthèse!B85</f>
        <v>10.12</v>
      </c>
      <c r="C71" s="32" t="str">
        <f>Synthèse!C85</f>
        <v>Dans chaque page web, les propriétés d’espacement du texte peuvent-elles être redéfinies par l’utilisateur sans perte de contenu ou de fonctionnalité (hors cas particuliers) ?</v>
      </c>
      <c r="D71" s="33" t="s">
        <v>34</v>
      </c>
      <c r="E71" s="32"/>
      <c r="F71" s="32"/>
    </row>
    <row r="72" spans="1:6" ht="75">
      <c r="A72" s="147"/>
      <c r="B72" s="33" t="str">
        <f>Synthèse!B86</f>
        <v>10.13</v>
      </c>
      <c r="C72" s="32" t="str">
        <f>Synthèse!C86</f>
        <v>Dans chaque page web, les contenus additionnels apparaissant à la prise de focus ou au survol d’un composant d’interface sont-ils contrôlables par l’utilisateur (hors cas particuliers) ?</v>
      </c>
      <c r="D72" s="33" t="s">
        <v>36</v>
      </c>
      <c r="E72" s="32"/>
      <c r="F72" s="32"/>
    </row>
    <row r="73" spans="1:6" ht="60">
      <c r="A73" s="147"/>
      <c r="B73" s="33" t="str">
        <f>Synthèse!B87</f>
        <v>10.14</v>
      </c>
      <c r="C73" s="32" t="str">
        <f>Synthèse!C87</f>
        <v>Dans chaque page web, les contenus additionnels apparaissant via les styles CSS uniquement peuvent-ils être rendus visibles au clavier et par tout dispositif de pointage ?</v>
      </c>
      <c r="D73" s="33" t="s">
        <v>36</v>
      </c>
      <c r="E73" s="32"/>
      <c r="F73" s="32"/>
    </row>
    <row r="74" spans="1:6" ht="15">
      <c r="A74" s="147" t="str">
        <f>Synthèse!A89</f>
        <v>Formulaires</v>
      </c>
      <c r="B74" s="2" t="str">
        <f>Synthèse!B89</f>
        <v>11.1</v>
      </c>
      <c r="C74" s="3" t="str">
        <f>Synthèse!C89</f>
        <v>Chaque champ de formulaire a-t-il une étiquette ?</v>
      </c>
      <c r="D74" s="2" t="s">
        <v>36</v>
      </c>
      <c r="E74" s="3"/>
      <c r="F74" s="3"/>
    </row>
    <row r="75" spans="1:6" ht="45">
      <c r="A75" s="147"/>
      <c r="B75" s="2" t="str">
        <f>Synthèse!B90</f>
        <v>11.2</v>
      </c>
      <c r="C75" s="3" t="str">
        <f>Synthèse!C90</f>
        <v>Chaque étiquette associée à un champ de formulaire est-elle pertinente (hors cas particuliers) ?</v>
      </c>
      <c r="D75" s="2" t="s">
        <v>36</v>
      </c>
      <c r="E75" s="3"/>
      <c r="F75" s="3"/>
    </row>
    <row r="76" spans="1:6" ht="75">
      <c r="A76" s="147"/>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36</v>
      </c>
      <c r="E76" s="3"/>
      <c r="F76" s="3"/>
    </row>
    <row r="77" spans="1:6" ht="45">
      <c r="A77" s="147"/>
      <c r="B77" s="2" t="str">
        <f>Synthèse!B92</f>
        <v>11.4</v>
      </c>
      <c r="C77" s="3" t="str">
        <f>Synthèse!C92</f>
        <v>Dans chaque formulaire, chaque étiquette de champ et son champ associé sont-ils accolés (hors cas particuliers) ?</v>
      </c>
      <c r="D77" s="2" t="s">
        <v>36</v>
      </c>
      <c r="E77" s="3"/>
      <c r="F77" s="3"/>
    </row>
    <row r="78" spans="1:6" ht="30">
      <c r="A78" s="147"/>
      <c r="B78" s="2" t="str">
        <f>Synthèse!B93</f>
        <v>11.5</v>
      </c>
      <c r="C78" s="3" t="str">
        <f>Synthèse!C93</f>
        <v>Dans chaque formulaire, les champs de même nature sont-ils regroupés, si nécessaire ?</v>
      </c>
      <c r="D78" s="2" t="s">
        <v>36</v>
      </c>
      <c r="E78" s="3"/>
      <c r="F78" s="3"/>
    </row>
    <row r="79" spans="1:6" ht="30">
      <c r="A79" s="147"/>
      <c r="B79" s="2" t="str">
        <f>Synthèse!B94</f>
        <v>11.6</v>
      </c>
      <c r="C79" s="3" t="str">
        <f>Synthèse!C94</f>
        <v>Dans chaque formulaire, chaque regroupement de champs de formulaire a-t-il une légende ?</v>
      </c>
      <c r="D79" s="2" t="s">
        <v>36</v>
      </c>
      <c r="E79" s="3"/>
      <c r="F79" s="3"/>
    </row>
    <row r="80" spans="1:6" ht="45">
      <c r="A80" s="147"/>
      <c r="B80" s="2" t="str">
        <f>Synthèse!B95</f>
        <v>11.7</v>
      </c>
      <c r="C80" s="3" t="str">
        <f>Synthèse!C95</f>
        <v>Dans chaque formulaire, chaque légende associée à un regroupement de champs de même nature est-elle pertinente ?</v>
      </c>
      <c r="D80" s="2" t="s">
        <v>36</v>
      </c>
      <c r="E80" s="3"/>
      <c r="F80" s="3"/>
    </row>
    <row r="81" spans="1:6" ht="45">
      <c r="A81" s="147"/>
      <c r="B81" s="2" t="str">
        <f>Synthèse!B96</f>
        <v>11.8</v>
      </c>
      <c r="C81" s="3" t="str">
        <f>Synthèse!C96</f>
        <v>Dans chaque formulaire, les items de même nature d’une liste de choix sont-ils regroupées de manière pertinente ?</v>
      </c>
      <c r="D81" s="2" t="s">
        <v>36</v>
      </c>
      <c r="E81" s="3"/>
      <c r="F81" s="3"/>
    </row>
    <row r="82" spans="1:6" ht="30">
      <c r="A82" s="147"/>
      <c r="B82" s="2" t="str">
        <f>Synthèse!B97</f>
        <v>11.9</v>
      </c>
      <c r="C82" s="3" t="str">
        <f>Synthèse!C97</f>
        <v>Dans chaque formulaire, l’intitulé de chaque bouton est-il pertinent (hors cas particuliers) ?</v>
      </c>
      <c r="D82" s="2" t="s">
        <v>36</v>
      </c>
      <c r="E82" s="3"/>
      <c r="F82" s="3"/>
    </row>
    <row r="83" spans="1:6" ht="45">
      <c r="A83" s="147"/>
      <c r="B83" s="2" t="str">
        <f>Synthèse!B98</f>
        <v>11.10</v>
      </c>
      <c r="C83" s="3" t="str">
        <f>Synthèse!C98</f>
        <v>Dans chaque formulaire, le contrôle de saisie est-il utilisé de manière pertinente (hors cas particuliers) ?</v>
      </c>
      <c r="D83" s="2" t="s">
        <v>36</v>
      </c>
      <c r="E83" s="3"/>
      <c r="F83" s="3"/>
    </row>
    <row r="84" spans="1:6" ht="45">
      <c r="A84" s="147"/>
      <c r="B84" s="2" t="str">
        <f>Synthèse!B99</f>
        <v>11.11</v>
      </c>
      <c r="C84" s="3" t="str">
        <f>Synthèse!C99</f>
        <v>Dans chaque formulaire, le contrôle de saisie est-il accompagné, si nécessaire, de suggestions facilitant la correction des erreurs de saisie ?</v>
      </c>
      <c r="D84" s="2" t="s">
        <v>36</v>
      </c>
      <c r="E84" s="3"/>
      <c r="F84" s="3"/>
    </row>
    <row r="85" spans="1:6" ht="90">
      <c r="A85" s="147"/>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2" t="s">
        <v>36</v>
      </c>
      <c r="E85" s="3"/>
      <c r="F85" s="3"/>
    </row>
    <row r="86" spans="1:6" ht="45">
      <c r="A86" s="147"/>
      <c r="B86" s="2" t="str">
        <f>Synthèse!B101</f>
        <v>11.13</v>
      </c>
      <c r="C86" s="3" t="str">
        <f>Synthèse!C101</f>
        <v>La finalité d’un champ de saisie peut-elle être déduite pour faciliter le remplissage automatique des champs avec les données de l’utilisateur ?</v>
      </c>
      <c r="D86" s="2" t="s">
        <v>36</v>
      </c>
      <c r="E86" s="3"/>
      <c r="F86" s="3"/>
    </row>
    <row r="87" spans="1:6" ht="45">
      <c r="A87" s="147" t="str">
        <f>Synthèse!A103</f>
        <v>Navigation</v>
      </c>
      <c r="B87" s="33" t="str">
        <f>Synthèse!B103</f>
        <v>12.1</v>
      </c>
      <c r="C87" s="32" t="str">
        <f>Synthèse!C103</f>
        <v>Chaque ensemble de pages dispose-t-il de deux systèmes de navigation différents, au moins (hors cas particuliers) ?</v>
      </c>
      <c r="D87" s="33" t="s">
        <v>34</v>
      </c>
      <c r="E87" s="32"/>
      <c r="F87" s="32"/>
    </row>
    <row r="88" spans="1:6" ht="45">
      <c r="A88" s="147"/>
      <c r="B88" s="33" t="str">
        <f>Synthèse!B104</f>
        <v>12.2</v>
      </c>
      <c r="C88" s="32" t="str">
        <f>Synthèse!C104</f>
        <v>Dans chaque ensemble de pages, le menu et les barres de navigation sont-ils toujours à la même place (hors cas particuliers) ?</v>
      </c>
      <c r="D88" s="33" t="s">
        <v>34</v>
      </c>
      <c r="E88" s="32"/>
      <c r="F88" s="32"/>
    </row>
    <row r="89" spans="1:6" ht="15">
      <c r="A89" s="147"/>
      <c r="B89" s="33" t="str">
        <f>Synthèse!B105</f>
        <v>12.3</v>
      </c>
      <c r="C89" s="32" t="str">
        <f>Synthèse!C105</f>
        <v>La page « plan du site » est-elle pertinente ?</v>
      </c>
      <c r="D89" s="33" t="s">
        <v>36</v>
      </c>
      <c r="E89" s="32"/>
      <c r="F89" s="32"/>
    </row>
    <row r="90" spans="1:6" ht="45">
      <c r="A90" s="147"/>
      <c r="B90" s="33" t="str">
        <f>Synthèse!B106</f>
        <v>12.4</v>
      </c>
      <c r="C90" s="32" t="str">
        <f>Synthèse!C106</f>
        <v>Dans chaque ensemble de pages, la page « plan du site » est-elle accessible à partir d’une fonctionnalité identique ?</v>
      </c>
      <c r="D90" s="33" t="s">
        <v>34</v>
      </c>
      <c r="E90" s="32"/>
      <c r="F90" s="32"/>
    </row>
    <row r="91" spans="1:6" ht="45">
      <c r="A91" s="147"/>
      <c r="B91" s="33" t="str">
        <f>Synthèse!B107</f>
        <v>12.5</v>
      </c>
      <c r="C91" s="32" t="str">
        <f>Synthèse!C107</f>
        <v>Dans chaque ensemble de pages, le moteur de recherche est-il atteignable de manière identique ?</v>
      </c>
      <c r="D91" s="33" t="s">
        <v>34</v>
      </c>
      <c r="E91" s="32"/>
      <c r="F91" s="32"/>
    </row>
    <row r="92" spans="1:6" ht="90">
      <c r="A92" s="147"/>
      <c r="B92" s="33" t="str">
        <f>Synthèse!B108</f>
        <v>12.6</v>
      </c>
      <c r="C92" s="32" t="str">
        <f>Synthèse!C108</f>
        <v>Les zones de regroupement de contenus présentes dans plusieurs pages web (zones d’en-tête, de navigation principale, de contenu principal, de pied de page et de moteur de recherche) peuvent-elles être atteintes ou évitées ?</v>
      </c>
      <c r="D92" s="33" t="s">
        <v>36</v>
      </c>
      <c r="E92" s="91" t="s">
        <v>336</v>
      </c>
      <c r="F92" s="32"/>
    </row>
    <row r="93" spans="1:6" ht="45">
      <c r="A93" s="147"/>
      <c r="B93" s="33" t="str">
        <f>Synthèse!B109</f>
        <v>12.7</v>
      </c>
      <c r="C93" s="32" t="str">
        <f>Synthèse!C109</f>
        <v>Dans chaque page web, un lien d’évitement ou d’accès rapide à la zone de contenu principal est-il présent (hors cas particuliers) ?</v>
      </c>
      <c r="D93" s="33" t="s">
        <v>36</v>
      </c>
      <c r="E93" s="91" t="s">
        <v>336</v>
      </c>
      <c r="F93" s="32"/>
    </row>
    <row r="94" spans="1:6" ht="30">
      <c r="A94" s="147"/>
      <c r="B94" s="33" t="str">
        <f>Synthèse!B110</f>
        <v>12.8</v>
      </c>
      <c r="C94" s="32" t="str">
        <f>Synthèse!C110</f>
        <v>Dans chaque page web, l’ordre de tabulation est-il cohérent ?</v>
      </c>
      <c r="D94" s="33" t="s">
        <v>34</v>
      </c>
      <c r="E94" s="32"/>
      <c r="F94" s="32"/>
    </row>
    <row r="95" spans="1:6" ht="45">
      <c r="A95" s="147"/>
      <c r="B95" s="33" t="str">
        <f>Synthèse!B111</f>
        <v>12.9</v>
      </c>
      <c r="C95" s="32" t="str">
        <f>Synthèse!C111</f>
        <v>Dans chaque page web, la navigation ne doit pas contenir de piège au clavier. Cette règle est-elle respectée ?</v>
      </c>
      <c r="D95" s="33" t="s">
        <v>34</v>
      </c>
      <c r="E95" s="32"/>
      <c r="F95" s="32"/>
    </row>
    <row r="96" spans="1:6" ht="60">
      <c r="A96" s="147"/>
      <c r="B96" s="33" t="str">
        <f>Synthèse!B112</f>
        <v>12.10</v>
      </c>
      <c r="C96" s="32" t="str">
        <f>Synthèse!C112</f>
        <v>Dans chaque page web, les raccourcis clavier n’utilisant qu’une seule touche (lettre minuscule ou majuscule, ponctuation, chiffre ou symbole) sont-ils contrôlables par l’utilisateur ?</v>
      </c>
      <c r="D96" s="33" t="s">
        <v>36</v>
      </c>
      <c r="E96" s="32"/>
      <c r="F96" s="32"/>
    </row>
    <row r="97" spans="1:6" ht="60">
      <c r="A97" s="147"/>
      <c r="B97" s="33" t="str">
        <f>Synthèse!B113</f>
        <v>12.11</v>
      </c>
      <c r="C97" s="32" t="str">
        <f>Synthèse!C113</f>
        <v>Dans chaque page web, les contenus additionnels apparaissant au survol, à la prise de focus ou à l’activation d’un composant d’interface sont-ils si nécessaire atteignables au clavier ?</v>
      </c>
      <c r="D97" s="33" t="s">
        <v>36</v>
      </c>
      <c r="E97" s="32"/>
      <c r="F97" s="32"/>
    </row>
    <row r="98" spans="1:6" ht="45">
      <c r="A98" s="147" t="str">
        <f>Synthèse!A115</f>
        <v>Consultation</v>
      </c>
      <c r="B98" s="2" t="str">
        <f>Synthèse!B115</f>
        <v>13.1</v>
      </c>
      <c r="C98" s="3" t="str">
        <f>Synthèse!C115</f>
        <v>Pour chaque page web, l’utilisateur a-t-il le contrôle de chaque limite de temps modifiant le contenu (hors cas particuliers) ?</v>
      </c>
      <c r="D98" s="2" t="s">
        <v>36</v>
      </c>
      <c r="E98" s="3"/>
      <c r="F98" s="3"/>
    </row>
    <row r="99" spans="1:6" ht="60">
      <c r="A99" s="147"/>
      <c r="B99" s="2" t="str">
        <f>Synthèse!B116</f>
        <v>13.2</v>
      </c>
      <c r="C99" s="3" t="str">
        <f>Synthèse!C116</f>
        <v>Dans chaque page web, l’ouverture d’une nouvelle fenêtre ne doit pas être déclenchée sans action de l’utilisateur. Cette règle est-elle respectée ?</v>
      </c>
      <c r="D99" s="2" t="s">
        <v>34</v>
      </c>
      <c r="E99" s="3"/>
      <c r="F99" s="3"/>
    </row>
    <row r="100" spans="1:6" ht="60">
      <c r="A100" s="147"/>
      <c r="B100" s="2" t="str">
        <f>Synthèse!B117</f>
        <v>13.3</v>
      </c>
      <c r="C100" s="3" t="str">
        <f>Synthèse!C117</f>
        <v>Dans chaque page web, chaque document bureautique en téléchargement possède-t-il, si nécessaire, une version accessible (hors cas particuliers) ?</v>
      </c>
      <c r="D100" s="2" t="s">
        <v>36</v>
      </c>
      <c r="E100" s="3"/>
      <c r="F100" s="3"/>
    </row>
    <row r="101" spans="1:6" ht="45">
      <c r="A101" s="147"/>
      <c r="B101" s="2" t="str">
        <f>Synthèse!B118</f>
        <v>13.4</v>
      </c>
      <c r="C101" s="3" t="str">
        <f>Synthèse!C118</f>
        <v>Pour chaque document bureautique ayant une version accessible, cette version offre-t-elle la même information ?</v>
      </c>
      <c r="D101" s="2" t="s">
        <v>36</v>
      </c>
      <c r="E101" s="3"/>
      <c r="F101" s="3"/>
    </row>
    <row r="102" spans="1:6" ht="45">
      <c r="A102" s="147"/>
      <c r="B102" s="2" t="str">
        <f>Synthèse!B119</f>
        <v>13.5</v>
      </c>
      <c r="C102" s="3" t="str">
        <f>Synthèse!C119</f>
        <v>Dans chaque page web, chaque contenu cryptique (art ASCII, émoticône, syntaxe cryptique) a-t-il une alternative ?</v>
      </c>
      <c r="D102" s="2" t="s">
        <v>36</v>
      </c>
      <c r="E102" s="3"/>
      <c r="F102" s="3"/>
    </row>
    <row r="103" spans="1:6" ht="60">
      <c r="A103" s="147"/>
      <c r="B103" s="2" t="str">
        <f>Synthèse!B120</f>
        <v>13.6</v>
      </c>
      <c r="C103" s="3" t="str">
        <f>Synthèse!C120</f>
        <v>Dans chaque page web, pour chaque contenu cryptique (art ASCII, émoticône, syntaxe cryptique) ayant une alternative, cette alternative est-elle pertinente ?</v>
      </c>
      <c r="D103" s="2" t="s">
        <v>36</v>
      </c>
      <c r="E103" s="3"/>
      <c r="F103" s="3"/>
    </row>
    <row r="104" spans="1:6" ht="45">
      <c r="A104" s="147"/>
      <c r="B104" s="2" t="str">
        <f>Synthèse!B121</f>
        <v>13.7</v>
      </c>
      <c r="C104" s="3" t="str">
        <f>Synthèse!C121</f>
        <v>Dans chaque page web, les changements brusques de luminosité ou les effets de flash sont-ils correctement utilisés ?</v>
      </c>
      <c r="D104" s="2" t="s">
        <v>36</v>
      </c>
      <c r="E104" s="3"/>
      <c r="F104" s="3"/>
    </row>
    <row r="105" spans="1:6" ht="45">
      <c r="A105" s="147"/>
      <c r="B105" s="2" t="str">
        <f>Synthèse!B122</f>
        <v>13.8</v>
      </c>
      <c r="C105" s="3" t="str">
        <f>Synthèse!C122</f>
        <v>Dans chaque page web, chaque contenu en mouvement ou clignotant est-il contrôlable par l’utilisateur ?</v>
      </c>
      <c r="D105" s="2" t="s">
        <v>36</v>
      </c>
      <c r="E105" s="3"/>
      <c r="F105" s="3"/>
    </row>
    <row r="106" spans="1:6" ht="60">
      <c r="A106" s="147"/>
      <c r="B106" s="2" t="str">
        <f>Synthèse!B123</f>
        <v>13.9</v>
      </c>
      <c r="C106" s="3" t="str">
        <f>Synthèse!C123</f>
        <v>Dans chaque page web, le contenu proposé est-il consultable quelle que soit l’orientation de l’écran (portait ou paysage) (hors cas particuliers) ?</v>
      </c>
      <c r="D106" s="2" t="s">
        <v>34</v>
      </c>
      <c r="E106" s="3"/>
      <c r="F106" s="3"/>
    </row>
    <row r="107" spans="1:6" ht="75">
      <c r="A107" s="147"/>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36</v>
      </c>
      <c r="E107" s="3"/>
      <c r="F107" s="3"/>
    </row>
    <row r="108" spans="1:6" ht="75">
      <c r="A108" s="147"/>
      <c r="B108" s="2" t="str">
        <f>Synthèse!B125</f>
        <v>13.11</v>
      </c>
      <c r="C108" s="3" t="str">
        <f>Synthèse!C125</f>
        <v>Dans chaque page web, les actions déclenchées au moyen d’un dispositif de pointage sur un point unique de l’écran peuvent-elles faire l’objet d’une annulation (hors cas particuliers) ?</v>
      </c>
      <c r="D108" s="2" t="s">
        <v>34</v>
      </c>
      <c r="E108" s="3"/>
      <c r="F108" s="3"/>
    </row>
    <row r="109" spans="1:6" ht="60">
      <c r="A109" s="147"/>
      <c r="B109" s="2" t="str">
        <f>Synthèse!B126</f>
        <v>13.12</v>
      </c>
      <c r="C109" s="3" t="str">
        <f>Synthèse!C126</f>
        <v>Dans chaque page web, les fonctionnalités qui impliquent un mouvement de l’appareil ou vers l’appareil peuvent-elles être satisfaites de manière alternative (hors cas particuliers) ?</v>
      </c>
      <c r="D109" s="2" t="s">
        <v>36</v>
      </c>
      <c r="E109" s="3"/>
      <c r="F109" s="3"/>
    </row>
  </sheetData>
  <autoFilter ref="D3:D109" xr:uid="{1042F806-11EF-2448-81B1-9A5FBF102956}"/>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4:D109">
    <cfRule type="cellIs" dxfId="14" priority="1" stopIfTrue="1" operator="equal">
      <formula>"NCT"</formula>
    </cfRule>
    <cfRule type="cellIs" dxfId="13" priority="2" stopIfTrue="1" operator="equal">
      <formula>"C"</formula>
    </cfRule>
    <cfRule type="cellIs" dxfId="12" priority="3" stopIfTrue="1" operator="equal">
      <formula>"NC"</formula>
    </cfRule>
    <cfRule type="cellIs" dxfId="11" priority="4" stopIfTrue="1" operator="equal">
      <formula>"NA"</formula>
    </cfRule>
    <cfRule type="cellIs" dxfId="10" priority="5" stopIfTrue="1" operator="equal">
      <formula>"NT"</formula>
    </cfRule>
  </conditionalFormatting>
  <dataValidations count="2">
    <dataValidation type="list" showErrorMessage="1" sqref="D93" xr:uid="{2C97A85E-7063-CC46-81F3-6E1B9CDD5F5C}">
      <formula1>"C,NC,NCT,NA,NT"</formula1>
    </dataValidation>
    <dataValidation type="list" showErrorMessage="1" sqref="D94:D109 D4:D92" xr:uid="{CCFA4565-A4F5-104A-8D3E-6C794B220F26}">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MH109"/>
  <sheetViews>
    <sheetView tabSelected="1" zoomScaleNormal="100" workbookViewId="0">
      <pane xSplit="4" ySplit="3" topLeftCell="E4" activePane="bottomRight" state="frozen"/>
      <selection activeCell="E54" sqref="E54"/>
      <selection pane="topRight" activeCell="E54" sqref="E54"/>
      <selection pane="bottomLeft" activeCell="E54" sqref="E54"/>
      <selection pane="bottomRight" activeCell="E54" sqref="E54"/>
    </sheetView>
  </sheetViews>
  <sheetFormatPr baseColWidth="10" defaultColWidth="0" defaultRowHeight="14" zeroHeight="1"/>
  <cols>
    <col min="1" max="1" width="3.85546875" style="1" customWidth="1"/>
    <col min="2" max="2" width="5.42578125" style="10" customWidth="1"/>
    <col min="3" max="3" width="35.85546875" style="8" customWidth="1"/>
    <col min="4" max="4" width="6.42578125" style="10" customWidth="1"/>
    <col min="5" max="5" width="80.85546875" style="8" customWidth="1"/>
    <col min="6" max="6" width="33.85546875" style="8" customWidth="1"/>
    <col min="7" max="1015" width="14.140625" style="8" hidden="1" customWidth="1"/>
    <col min="1016" max="1021" width="14.140625" style="1" hidden="1" customWidth="1"/>
    <col min="1022" max="1022" width="14.140625" style="1" hidden="1"/>
    <col min="1023" max="16384" width="10.85546875" style="1" hidden="1"/>
  </cols>
  <sheetData>
    <row r="1" spans="1:1015">
      <c r="A1" s="16" t="str">
        <f>Périmètre!B24</f>
        <v>Forum des acteurs de l’eau</v>
      </c>
      <c r="B1" s="16"/>
      <c r="C1" s="17"/>
      <c r="D1" s="23"/>
      <c r="E1" s="16"/>
      <c r="F1" s="1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row>
    <row r="2" spans="1:1015">
      <c r="A2" s="18" t="str">
        <f>Périmètre!C24</f>
        <v>https://www.eau-seine-normandie.fr/le-comite-de-bassin/forum_des_acteurs_eau</v>
      </c>
      <c r="B2" s="18"/>
      <c r="C2" s="19"/>
      <c r="D2" s="24"/>
      <c r="E2" s="18"/>
      <c r="F2" s="18"/>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row>
    <row r="3" spans="1:1015" ht="15">
      <c r="A3" s="20"/>
      <c r="B3" s="21" t="s">
        <v>244</v>
      </c>
      <c r="C3" s="21" t="s">
        <v>246</v>
      </c>
      <c r="D3" s="21" t="s">
        <v>247</v>
      </c>
      <c r="E3" s="21" t="s">
        <v>245</v>
      </c>
      <c r="F3" s="21" t="s">
        <v>4</v>
      </c>
    </row>
    <row r="4" spans="1:1015" ht="30">
      <c r="A4" s="148" t="str">
        <f>Synthèse!A9</f>
        <v>Images</v>
      </c>
      <c r="B4" s="2" t="str">
        <f>Synthèse!B9</f>
        <v>1.1</v>
      </c>
      <c r="C4" s="3" t="str">
        <f>Synthèse!C9</f>
        <v>Chaque image porteuse d’information a-t-elle une alternative textuelle ?</v>
      </c>
      <c r="D4" s="2" t="s">
        <v>34</v>
      </c>
      <c r="E4" s="3"/>
      <c r="F4" s="3"/>
    </row>
    <row r="5" spans="1:1015" ht="45">
      <c r="A5" s="134"/>
      <c r="B5" s="2" t="str">
        <f>Synthèse!B10</f>
        <v>1.2</v>
      </c>
      <c r="C5" s="3" t="str">
        <f>Synthèse!C10</f>
        <v>Chaque image de décoration est-elle correctement ignorée par les technologies d’assistance ?</v>
      </c>
      <c r="D5" s="2" t="s">
        <v>35</v>
      </c>
      <c r="E5" s="3" t="s">
        <v>348</v>
      </c>
      <c r="F5" s="3" t="s">
        <v>515</v>
      </c>
    </row>
    <row r="6" spans="1:1015" ht="90">
      <c r="A6" s="134"/>
      <c r="B6" s="2" t="str">
        <f>Synthèse!B11</f>
        <v>1.3</v>
      </c>
      <c r="C6" s="3" t="str">
        <f>Synthèse!C11</f>
        <v>Pour chaque image porteuse d'information ayant une alternative textuelle, cette alternative est-elle pertinente (hors cas particuliers) ?</v>
      </c>
      <c r="D6" s="2" t="s">
        <v>35</v>
      </c>
      <c r="E6" s="3" t="s">
        <v>465</v>
      </c>
      <c r="F6" s="3"/>
    </row>
    <row r="7" spans="1:1015" ht="60">
      <c r="A7" s="134"/>
      <c r="B7" s="2" t="str">
        <f>Synthèse!B12</f>
        <v>1.4</v>
      </c>
      <c r="C7" s="3" t="str">
        <f>Synthèse!C12</f>
        <v>Pour chaque image utilisée comme CAPTCHA ou comme image-test, ayant une alternative textuelle, cette alternative permet-elle d’identifier la nature et la fonction de l’image ?</v>
      </c>
      <c r="D7" s="2" t="s">
        <v>36</v>
      </c>
      <c r="E7" s="3"/>
      <c r="F7" s="3"/>
    </row>
    <row r="8" spans="1:1015" ht="45">
      <c r="A8" s="134"/>
      <c r="B8" s="2" t="str">
        <f>Synthèse!B13</f>
        <v>1.5</v>
      </c>
      <c r="C8" s="3" t="str">
        <f>Synthèse!C13</f>
        <v>Pour chaque image utilisée comme CAPTCHA, une solution d’accès alternatif au contenu ou à la fonction du CAPTCHA est-elle présente ?</v>
      </c>
      <c r="D8" s="2" t="s">
        <v>36</v>
      </c>
      <c r="E8" s="22"/>
      <c r="F8" s="3"/>
    </row>
    <row r="9" spans="1:1015" ht="30">
      <c r="A9" s="134"/>
      <c r="B9" s="2" t="str">
        <f>Synthèse!B14</f>
        <v>1.6</v>
      </c>
      <c r="C9" s="3" t="str">
        <f>Synthèse!C14</f>
        <v>Chaque image porteuse d’information a-t-elle, si nécessaire, une description détaillée ?</v>
      </c>
      <c r="D9" s="2" t="s">
        <v>36</v>
      </c>
      <c r="E9" s="3"/>
      <c r="F9" s="3"/>
    </row>
    <row r="10" spans="1:1015" ht="45">
      <c r="A10" s="134"/>
      <c r="B10" s="2" t="str">
        <f>Synthèse!B15</f>
        <v>1.7</v>
      </c>
      <c r="C10" s="3" t="str">
        <f>Synthèse!C15</f>
        <v>Pour chaque image porteuse d’information ayant une description détaillée, cette description est-elle pertinente ?</v>
      </c>
      <c r="D10" s="2" t="s">
        <v>36</v>
      </c>
      <c r="E10" s="3"/>
      <c r="F10" s="3"/>
    </row>
    <row r="11" spans="1:1015" ht="75">
      <c r="A11" s="134"/>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36</v>
      </c>
      <c r="E11" s="3"/>
      <c r="F11" s="3"/>
    </row>
    <row r="12" spans="1:1015" ht="30">
      <c r="A12" s="149"/>
      <c r="B12" s="2" t="str">
        <f>Synthèse!B17</f>
        <v>1.9</v>
      </c>
      <c r="C12" s="3" t="str">
        <f>Synthèse!C17</f>
        <v>Chaque légende d’image est-elle, si nécessaire, correctement reliée à l’image correspondante ?</v>
      </c>
      <c r="D12" s="2" t="s">
        <v>36</v>
      </c>
      <c r="E12" s="3"/>
      <c r="F12" s="3"/>
    </row>
    <row r="13" spans="1:1015" ht="17" customHeight="1">
      <c r="A13" s="147" t="str">
        <f>Synthèse!A19</f>
        <v>Cadres</v>
      </c>
      <c r="B13" s="33" t="str">
        <f>Synthèse!B19</f>
        <v>2.1</v>
      </c>
      <c r="C13" s="32" t="str">
        <f>Synthèse!C19</f>
        <v>Chaque cadre a-t-il un titre de cadre ?</v>
      </c>
      <c r="D13" s="33" t="s">
        <v>36</v>
      </c>
      <c r="E13" s="85"/>
      <c r="F13" s="32"/>
    </row>
    <row r="14" spans="1:1015" ht="33.5" customHeight="1">
      <c r="A14" s="147"/>
      <c r="B14" s="33" t="str">
        <f>Synthèse!B20</f>
        <v>2.2</v>
      </c>
      <c r="C14" s="32" t="str">
        <f>Synthèse!C20</f>
        <v>Pour chaque cadre ayant un titre de cadre, ce titre de cadre est-il pertinent ?</v>
      </c>
      <c r="D14" s="33" t="s">
        <v>36</v>
      </c>
      <c r="E14" s="32"/>
      <c r="F14" s="32"/>
    </row>
    <row r="15" spans="1:1015" ht="45" customHeight="1">
      <c r="A15" s="147" t="str">
        <f>Synthèse!A22</f>
        <v>Couleurs</v>
      </c>
      <c r="B15" s="2" t="str">
        <f>Synthèse!B22</f>
        <v>3.1</v>
      </c>
      <c r="C15" s="3" t="str">
        <f>Synthèse!C22</f>
        <v>Dans chaque page web, l’information ne doit pas être donnée uniquement par la couleur. Cette règle est-elle respectée ?</v>
      </c>
      <c r="D15" s="2" t="s">
        <v>34</v>
      </c>
      <c r="E15" s="3"/>
      <c r="F15" s="3"/>
    </row>
    <row r="16" spans="1:1015" ht="150">
      <c r="A16" s="147"/>
      <c r="B16" s="2" t="str">
        <f>Synthèse!B23</f>
        <v>3.2</v>
      </c>
      <c r="C16" s="3" t="str">
        <f>Synthèse!C23</f>
        <v>Dans chaque page web, le contraste entre la couleur du texte et la couleur de son arrière-plan est-il suffisamment élevé (hors cas particuliers) ?</v>
      </c>
      <c r="D16" s="2" t="s">
        <v>35</v>
      </c>
      <c r="E16" s="3" t="s">
        <v>466</v>
      </c>
      <c r="F16" s="3" t="s">
        <v>524</v>
      </c>
    </row>
    <row r="17" spans="1:6" ht="75">
      <c r="A17" s="147"/>
      <c r="B17" s="2" t="str">
        <f>Synthèse!B24</f>
        <v>3.3</v>
      </c>
      <c r="C17" s="3" t="str">
        <f>Synthèse!C24</f>
        <v>Dans chaque page web, les couleurs utilisées dans les composants d’interface ou les éléments graphiques porteurs d’informations sont-elles suffisamment contrastées (hors cas particuliers) ?</v>
      </c>
      <c r="D17" s="2" t="s">
        <v>34</v>
      </c>
      <c r="E17" s="90" t="s">
        <v>334</v>
      </c>
      <c r="F17" s="3"/>
    </row>
    <row r="18" spans="1:6" ht="45">
      <c r="A18" s="147" t="str">
        <f>Synthèse!A26</f>
        <v>Multimédia</v>
      </c>
      <c r="B18" s="33" t="str">
        <f>Synthèse!B26</f>
        <v>4.1</v>
      </c>
      <c r="C18" s="32" t="str">
        <f>Synthèse!C26</f>
        <v>Chaque média temporel pré-enregistré a-t-il, si nécessaire, une transcription textuelle ou une audiodescription (hors cas particuliers) ?</v>
      </c>
      <c r="D18" s="33" t="s">
        <v>36</v>
      </c>
      <c r="E18" s="32"/>
      <c r="F18" s="32"/>
    </row>
    <row r="19" spans="1:6" ht="60">
      <c r="A19" s="147"/>
      <c r="B19" s="33" t="str">
        <f>Synthèse!B27</f>
        <v>4.2</v>
      </c>
      <c r="C19" s="32" t="str">
        <f>Synthèse!C27</f>
        <v>Pour chaque média temporel pré-enregistré ayant une transcription textuelle ou une audiodescription synchronisée, celles-ci sont-elles pertinentes (hors cas particuliers) ?</v>
      </c>
      <c r="D19" s="33" t="s">
        <v>36</v>
      </c>
      <c r="E19" s="32"/>
      <c r="F19" s="32"/>
    </row>
    <row r="20" spans="1:6" ht="45">
      <c r="A20" s="147"/>
      <c r="B20" s="33" t="str">
        <f>Synthèse!B28</f>
        <v>4.3</v>
      </c>
      <c r="C20" s="32" t="str">
        <f>Synthèse!C28</f>
        <v>Chaque média temporel synchronisé pré-enregistré a-t-il, si nécessaire, des sous-titres synchronisés (hors cas particuliers) ?</v>
      </c>
      <c r="D20" s="33" t="s">
        <v>36</v>
      </c>
      <c r="E20" s="32"/>
      <c r="F20" s="32"/>
    </row>
    <row r="21" spans="1:6" ht="45">
      <c r="A21" s="147"/>
      <c r="B21" s="33" t="str">
        <f>Synthèse!B29</f>
        <v>4.4</v>
      </c>
      <c r="C21" s="32" t="str">
        <f>Synthèse!C29</f>
        <v>Pour chaque média temporel synchronisé pré-enregistré ayant des sous-titres synchronisés, ces sous-titres sont-ils pertinents ?</v>
      </c>
      <c r="D21" s="33" t="s">
        <v>36</v>
      </c>
      <c r="E21" s="32"/>
      <c r="F21" s="32"/>
    </row>
    <row r="22" spans="1:6" ht="45">
      <c r="A22" s="147"/>
      <c r="B22" s="33" t="str">
        <f>Synthèse!B30</f>
        <v>4.5</v>
      </c>
      <c r="C22" s="32" t="str">
        <f>Synthèse!C30</f>
        <v>Chaque média temporel pré-enregistré a-t-il, si nécessaire, une audiodescription synchronisée (hors cas particuliers) ?</v>
      </c>
      <c r="D22" s="33" t="s">
        <v>36</v>
      </c>
      <c r="E22" s="32"/>
      <c r="F22" s="32"/>
    </row>
    <row r="23" spans="1:6" ht="45">
      <c r="A23" s="147"/>
      <c r="B23" s="33" t="str">
        <f>Synthèse!B31</f>
        <v>4.6</v>
      </c>
      <c r="C23" s="32" t="str">
        <f>Synthèse!C31</f>
        <v>Pour chaque média temporel pré-enregistré ayant une audiodescription synchronisée, celle-ci est-elle pertinente ?</v>
      </c>
      <c r="D23" s="33" t="s">
        <v>36</v>
      </c>
      <c r="E23" s="32"/>
      <c r="F23" s="32"/>
    </row>
    <row r="24" spans="1:6" ht="30">
      <c r="A24" s="147"/>
      <c r="B24" s="33" t="str">
        <f>Synthèse!B32</f>
        <v>4.7</v>
      </c>
      <c r="C24" s="32" t="str">
        <f>Synthèse!C32</f>
        <v>Chaque média temporel est-il clairement identifiable (hors cas particuliers) ?</v>
      </c>
      <c r="D24" s="33" t="s">
        <v>36</v>
      </c>
      <c r="E24" s="32"/>
      <c r="F24" s="32"/>
    </row>
    <row r="25" spans="1:6" ht="135">
      <c r="A25" s="147"/>
      <c r="B25" s="33" t="str">
        <f>Synthèse!B33</f>
        <v>4.8</v>
      </c>
      <c r="C25" s="32" t="str">
        <f>Synthèse!C33</f>
        <v>Chaque média non temporel a-t-il, si nécessaire, une alternative (hors cas particuliers) ?</v>
      </c>
      <c r="D25" s="33" t="s">
        <v>35</v>
      </c>
      <c r="E25" s="32" t="s">
        <v>525</v>
      </c>
      <c r="F25" s="32"/>
    </row>
    <row r="26" spans="1:6" ht="30">
      <c r="A26" s="147"/>
      <c r="B26" s="33" t="str">
        <f>Synthèse!B34</f>
        <v>4.9</v>
      </c>
      <c r="C26" s="32" t="str">
        <f>Synthèse!C34</f>
        <v>Pour chaque média non temporel ayant une alternative, cette alternative est-elle pertinente ?</v>
      </c>
      <c r="D26" s="33" t="s">
        <v>36</v>
      </c>
      <c r="E26" s="102" t="s">
        <v>413</v>
      </c>
      <c r="F26" s="32"/>
    </row>
    <row r="27" spans="1:6" ht="30">
      <c r="A27" s="147"/>
      <c r="B27" s="33" t="str">
        <f>Synthèse!B35</f>
        <v>4.10</v>
      </c>
      <c r="C27" s="32" t="str">
        <f>Synthèse!C35</f>
        <v>Chaque son déclenché automatiquement est-il contrôlable par l’utilisateur ?</v>
      </c>
      <c r="D27" s="33" t="s">
        <v>36</v>
      </c>
      <c r="E27" s="32"/>
      <c r="F27" s="32"/>
    </row>
    <row r="28" spans="1:6" ht="45">
      <c r="A28" s="147"/>
      <c r="B28" s="33" t="str">
        <f>Synthèse!B36</f>
        <v>4.11</v>
      </c>
      <c r="C28" s="32" t="str">
        <f>Synthèse!C36</f>
        <v>La consultation de chaque média temporel est-elle, si nécessaire, contrôlable par le clavier et tout dispositif de pointage ?</v>
      </c>
      <c r="D28" s="33" t="s">
        <v>36</v>
      </c>
      <c r="E28" s="32"/>
      <c r="F28" s="32"/>
    </row>
    <row r="29" spans="1:6" ht="45">
      <c r="A29" s="147"/>
      <c r="B29" s="33" t="str">
        <f>Synthèse!B37</f>
        <v>4.12</v>
      </c>
      <c r="C29" s="32" t="str">
        <f>Synthèse!C37</f>
        <v>La consultation de chaque média non temporel est-elle contrôlable par le clavier et tout dispositif de pointage ?</v>
      </c>
      <c r="D29" s="33" t="s">
        <v>36</v>
      </c>
      <c r="E29" s="32"/>
      <c r="F29" s="32"/>
    </row>
    <row r="30" spans="1:6" ht="45">
      <c r="A30" s="147"/>
      <c r="B30" s="33" t="str">
        <f>Synthèse!B38</f>
        <v>4.13</v>
      </c>
      <c r="C30" s="32" t="str">
        <f>Synthèse!C38</f>
        <v>Chaque média temporel et non temporel est-il compatible avec les technologies d’assistance (hors cas particuliers) ?</v>
      </c>
      <c r="D30" s="33" t="s">
        <v>36</v>
      </c>
      <c r="E30" s="32"/>
      <c r="F30" s="32"/>
    </row>
    <row r="31" spans="1:6" ht="30">
      <c r="A31" s="147" t="str">
        <f>Synthèse!A40</f>
        <v>Tableaux</v>
      </c>
      <c r="B31" s="2" t="str">
        <f>Synthèse!B40</f>
        <v>5.1</v>
      </c>
      <c r="C31" s="3" t="str">
        <f>Synthèse!C40</f>
        <v>Chaque tableau de données complexe a-t-il un résumé ?</v>
      </c>
      <c r="D31" s="2" t="s">
        <v>36</v>
      </c>
      <c r="E31" s="3"/>
      <c r="F31" s="3"/>
    </row>
    <row r="32" spans="1:6" ht="30">
      <c r="A32" s="147"/>
      <c r="B32" s="2" t="str">
        <f>Synthèse!B41</f>
        <v>5.2</v>
      </c>
      <c r="C32" s="3" t="str">
        <f>Synthèse!C41</f>
        <v>Pour chaque tableau de données complexe ayant un résumé, celui-ci est-il pertinent ?</v>
      </c>
      <c r="D32" s="2" t="s">
        <v>36</v>
      </c>
      <c r="E32" s="3"/>
      <c r="F32" s="3"/>
    </row>
    <row r="33" spans="1:6" ht="45">
      <c r="A33" s="147"/>
      <c r="B33" s="2" t="str">
        <f>Synthèse!B42</f>
        <v>5.3</v>
      </c>
      <c r="C33" s="3" t="str">
        <f>Synthèse!C42</f>
        <v>Pour chaque tableau de mise en forme, le contenu linéarisé reste-t-il compréhensible (hors cas particuliers) ?</v>
      </c>
      <c r="D33" s="2" t="s">
        <v>36</v>
      </c>
      <c r="E33" s="3"/>
      <c r="F33" s="3"/>
    </row>
    <row r="34" spans="1:6" ht="45">
      <c r="A34" s="147"/>
      <c r="B34" s="2" t="str">
        <f>Synthèse!B43</f>
        <v>5.4</v>
      </c>
      <c r="C34" s="3" t="str">
        <f>Synthèse!C43</f>
        <v>Pour chaque tableau de données ayant un titre, le titre est-il correctement associé au tableau de données ?</v>
      </c>
      <c r="D34" s="2" t="s">
        <v>36</v>
      </c>
      <c r="E34" s="3"/>
      <c r="F34" s="3"/>
    </row>
    <row r="35" spans="1:6" ht="30">
      <c r="A35" s="147"/>
      <c r="B35" s="2" t="str">
        <f>Synthèse!B44</f>
        <v>5.5</v>
      </c>
      <c r="C35" s="3" t="str">
        <f>Synthèse!C44</f>
        <v>Pour chaque tableau de données ayant un titre, celui-ci est-il pertinent ?</v>
      </c>
      <c r="D35" s="2" t="s">
        <v>36</v>
      </c>
      <c r="E35" s="3"/>
      <c r="F35" s="3"/>
    </row>
    <row r="36" spans="1:6" ht="45">
      <c r="A36" s="147"/>
      <c r="B36" s="2" t="str">
        <f>Synthèse!B45</f>
        <v>5.6</v>
      </c>
      <c r="C36" s="3" t="str">
        <f>Synthèse!C45</f>
        <v>Pour chaque tableau de données, chaque en-tête de colonnes et chaque en-tête de lignes sont-ils correctement déclarés ?</v>
      </c>
      <c r="D36" s="2" t="s">
        <v>36</v>
      </c>
      <c r="E36" s="3"/>
      <c r="F36" s="3"/>
    </row>
    <row r="37" spans="1:6" ht="60">
      <c r="A37" s="147"/>
      <c r="B37" s="2" t="str">
        <f>Synthèse!B46</f>
        <v>5.7</v>
      </c>
      <c r="C37" s="3" t="str">
        <f>Synthèse!C46</f>
        <v>Pour chaque tableau de données, la technique appropriée permettant d’associer chaque cellule avec ses en-têtes est-elle utilisée (hors cas particuliers) ?</v>
      </c>
      <c r="D37" s="2" t="s">
        <v>36</v>
      </c>
      <c r="E37" s="3"/>
      <c r="F37" s="3"/>
    </row>
    <row r="38" spans="1:6" ht="45">
      <c r="A38" s="147"/>
      <c r="B38" s="2" t="str">
        <f>Synthèse!B47</f>
        <v>5.8</v>
      </c>
      <c r="C38" s="3" t="str">
        <f>Synthèse!C47</f>
        <v>Chaque tableau de mise en forme ne doit pas utiliser d’éléments propres aux tableaux de données. Cette règle est-elle respectée ?</v>
      </c>
      <c r="D38" s="2" t="s">
        <v>36</v>
      </c>
      <c r="E38" s="3"/>
      <c r="F38" s="3"/>
    </row>
    <row r="39" spans="1:6" ht="165">
      <c r="A39" s="147" t="str">
        <f>Synthèse!A49</f>
        <v>Liens</v>
      </c>
      <c r="B39" s="33" t="str">
        <f>Synthèse!B49</f>
        <v>6.1</v>
      </c>
      <c r="C39" s="32" t="str">
        <f>Synthèse!C49</f>
        <v>Chaque lien est-il explicite (hors cas particuliers) ?</v>
      </c>
      <c r="D39" s="33" t="s">
        <v>35</v>
      </c>
      <c r="E39" s="32" t="s">
        <v>467</v>
      </c>
      <c r="F39" s="32"/>
    </row>
    <row r="40" spans="1:6" ht="30">
      <c r="A40" s="147"/>
      <c r="B40" s="33" t="str">
        <f>Synthèse!B50</f>
        <v>6.2</v>
      </c>
      <c r="C40" s="32" t="str">
        <f>Synthèse!C50</f>
        <v>Dans chaque page web, chaque lien a-t-il un intitulé ?</v>
      </c>
      <c r="D40" s="33" t="s">
        <v>34</v>
      </c>
      <c r="E40" s="32"/>
      <c r="F40" s="32"/>
    </row>
    <row r="41" spans="1:6" ht="30">
      <c r="A41" s="147" t="str">
        <f>Synthèse!A52</f>
        <v>Scripts</v>
      </c>
      <c r="B41" s="2" t="str">
        <f>Synthèse!B52</f>
        <v>7.1</v>
      </c>
      <c r="C41" s="3" t="str">
        <f>Synthèse!C52</f>
        <v>Chaque script est-il, si nécessaire, compatible avec les technologies d’assistance ?</v>
      </c>
      <c r="D41" s="2" t="s">
        <v>34</v>
      </c>
      <c r="F41" s="3"/>
    </row>
    <row r="42" spans="1:6" ht="30">
      <c r="A42" s="147"/>
      <c r="B42" s="2" t="str">
        <f>Synthèse!B53</f>
        <v>7.2</v>
      </c>
      <c r="C42" s="3" t="str">
        <f>Synthèse!C53</f>
        <v>Pour chaque script ayant une alternative, cette alternative est-elle pertinente ?</v>
      </c>
      <c r="D42" s="2" t="s">
        <v>36</v>
      </c>
      <c r="E42" s="3"/>
      <c r="F42" s="3"/>
    </row>
    <row r="43" spans="1:6" ht="45">
      <c r="A43" s="147"/>
      <c r="B43" s="2" t="str">
        <f>Synthèse!B54</f>
        <v>7.3</v>
      </c>
      <c r="C43" s="3" t="str">
        <f>Synthèse!C54</f>
        <v>Chaque script est-il contrôlable par le clavier et par tout dispositif de pointage (hors cas particuliers) ?</v>
      </c>
      <c r="D43" s="2" t="s">
        <v>34</v>
      </c>
      <c r="E43" s="3"/>
      <c r="F43" s="3"/>
    </row>
    <row r="44" spans="1:6" ht="45">
      <c r="A44" s="147"/>
      <c r="B44" s="2" t="str">
        <f>Synthèse!B55</f>
        <v>7.4</v>
      </c>
      <c r="C44" s="3" t="str">
        <f>Synthèse!C55</f>
        <v>Pour chaque script qui initie un changement de contexte, l’utilisateur est-il averti ou en a-t-il le contrôle ?</v>
      </c>
      <c r="D44" s="2" t="s">
        <v>36</v>
      </c>
      <c r="E44" s="3"/>
      <c r="F44" s="3"/>
    </row>
    <row r="45" spans="1:6" ht="45">
      <c r="A45" s="147"/>
      <c r="B45" s="2" t="str">
        <f>Synthèse!B56</f>
        <v>7.5</v>
      </c>
      <c r="C45" s="3" t="str">
        <f>Synthèse!C56</f>
        <v>Dans chaque page web, les messages de statut sont-ils correctement restitués par les technologies d’assistance ?</v>
      </c>
      <c r="D45" s="2" t="s">
        <v>36</v>
      </c>
      <c r="E45" s="3"/>
      <c r="F45" s="3"/>
    </row>
    <row r="46" spans="1:6" ht="30" customHeight="1">
      <c r="A46" s="147" t="str">
        <f>Synthèse!A58</f>
        <v>Éléments obligatoires</v>
      </c>
      <c r="B46" s="33" t="str">
        <f>Synthèse!B58</f>
        <v>8.1</v>
      </c>
      <c r="C46" s="32" t="str">
        <f>Synthèse!C58</f>
        <v>Chaque page web est-elle définie par un type de document ?</v>
      </c>
      <c r="D46" s="33" t="s">
        <v>34</v>
      </c>
      <c r="E46" s="32"/>
      <c r="F46" s="32"/>
    </row>
    <row r="47" spans="1:6" ht="30">
      <c r="A47" s="147"/>
      <c r="B47" s="33" t="str">
        <f>Synthèse!B59</f>
        <v>8.2</v>
      </c>
      <c r="C47" s="32" t="str">
        <f>Synthèse!C59</f>
        <v>Pour chaque page web, le code source généré est-il valide selon le type de document spécifié ?</v>
      </c>
      <c r="D47" s="33" t="s">
        <v>36</v>
      </c>
      <c r="E47" s="91" t="s">
        <v>336</v>
      </c>
      <c r="F47" s="32"/>
    </row>
    <row r="48" spans="1:6" ht="30">
      <c r="A48" s="147"/>
      <c r="B48" s="33" t="str">
        <f>Synthèse!B60</f>
        <v>8.3</v>
      </c>
      <c r="C48" s="32" t="str">
        <f>Synthèse!C60</f>
        <v>Dans chaque page web, la langue par défaut est-elle présente ?</v>
      </c>
      <c r="D48" s="33" t="s">
        <v>34</v>
      </c>
      <c r="E48" s="32"/>
      <c r="F48" s="32"/>
    </row>
    <row r="49" spans="1:6" ht="30">
      <c r="A49" s="147"/>
      <c r="B49" s="33" t="str">
        <f>Synthèse!B61</f>
        <v>8.4</v>
      </c>
      <c r="C49" s="32" t="str">
        <f>Synthèse!C61</f>
        <v>Pour chaque page web ayant une langue par défaut, le code de langue est-il pertinent ?</v>
      </c>
      <c r="D49" s="33" t="s">
        <v>34</v>
      </c>
      <c r="E49" s="32"/>
      <c r="F49" s="32"/>
    </row>
    <row r="50" spans="1:6" ht="15">
      <c r="A50" s="147"/>
      <c r="B50" s="33" t="str">
        <f>Synthèse!B62</f>
        <v>8.5</v>
      </c>
      <c r="C50" s="32" t="str">
        <f>Synthèse!C62</f>
        <v>Chaque page web a-t-elle un titre de page ?</v>
      </c>
      <c r="D50" s="33" t="s">
        <v>34</v>
      </c>
      <c r="E50" s="32"/>
      <c r="F50" s="32"/>
    </row>
    <row r="51" spans="1:6" ht="30">
      <c r="A51" s="147"/>
      <c r="B51" s="33" t="str">
        <f>Synthèse!B63</f>
        <v>8.6</v>
      </c>
      <c r="C51" s="32" t="str">
        <f>Synthèse!C63</f>
        <v>Pour chaque page web ayant un titre de page, ce titre est-il pertinent ?</v>
      </c>
      <c r="D51" s="33" t="s">
        <v>34</v>
      </c>
      <c r="E51" s="32"/>
      <c r="F51" s="32"/>
    </row>
    <row r="52" spans="1:6" ht="45">
      <c r="A52" s="147"/>
      <c r="B52" s="33" t="str">
        <f>Synthèse!B64</f>
        <v>8.7</v>
      </c>
      <c r="C52" s="32" t="str">
        <f>Synthèse!C64</f>
        <v>Dans chaque page web, chaque changement de langue est-il indiqué dans le code source (hors cas particuliers) ?</v>
      </c>
      <c r="D52" s="33" t="s">
        <v>36</v>
      </c>
      <c r="E52" s="32"/>
      <c r="F52" s="32"/>
    </row>
    <row r="53" spans="1:6" ht="45">
      <c r="A53" s="147"/>
      <c r="B53" s="33" t="str">
        <f>Synthèse!B65</f>
        <v>8.8</v>
      </c>
      <c r="C53" s="32" t="str">
        <f>Synthèse!C65</f>
        <v>Dans chaque page web, le code de langue de chaque changement de langue est-il valide et pertinent ?</v>
      </c>
      <c r="D53" s="33" t="s">
        <v>36</v>
      </c>
      <c r="E53" s="32"/>
      <c r="F53" s="32"/>
    </row>
    <row r="54" spans="1:6" ht="45">
      <c r="A54" s="147"/>
      <c r="B54" s="33" t="str">
        <f>Synthèse!B66</f>
        <v>8.9</v>
      </c>
      <c r="C54" s="32" t="str">
        <f>Synthèse!C66</f>
        <v>Dans chaque page web, les balises ne doivent pas être utilisées uniquement à des fins de présentation. Cette règle est-elle respectée ?</v>
      </c>
      <c r="D54" s="33" t="s">
        <v>34</v>
      </c>
      <c r="E54" s="32"/>
      <c r="F54" s="32"/>
    </row>
    <row r="55" spans="1:6" ht="30">
      <c r="A55" s="147"/>
      <c r="B55" s="33" t="str">
        <f>Synthèse!B67</f>
        <v>8.10</v>
      </c>
      <c r="C55" s="32" t="str">
        <f>Synthèse!C67</f>
        <v>Dans chaque page web, les changements du sens de lecture sont-ils signalés ?</v>
      </c>
      <c r="D55" s="33" t="s">
        <v>36</v>
      </c>
      <c r="E55" s="32"/>
      <c r="F55" s="32"/>
    </row>
    <row r="56" spans="1:6" ht="30">
      <c r="A56" s="147" t="str">
        <f>Synthèse!A69</f>
        <v>Structure</v>
      </c>
      <c r="B56" s="45" t="str">
        <f>Synthèse!B69</f>
        <v>9.1</v>
      </c>
      <c r="C56" s="35" t="str">
        <f>Synthèse!C69</f>
        <v>Dans chaque page web, l’information est-elle structurée par l’utilisation appropriée de titres ?</v>
      </c>
      <c r="D56" s="45" t="s">
        <v>34</v>
      </c>
      <c r="E56" s="35"/>
      <c r="F56" s="35"/>
    </row>
    <row r="57" spans="1:6" ht="45">
      <c r="A57" s="147"/>
      <c r="B57" s="45" t="str">
        <f>Synthèse!B70</f>
        <v>9.2</v>
      </c>
      <c r="C57" s="35" t="str">
        <f>Synthèse!C70</f>
        <v>Dans chaque page web, la structure du document est-elle cohérente (hors cas particuliers) ?</v>
      </c>
      <c r="D57" s="45" t="s">
        <v>34</v>
      </c>
      <c r="E57" s="89" t="s">
        <v>336</v>
      </c>
      <c r="F57" s="35"/>
    </row>
    <row r="58" spans="1:6" ht="30">
      <c r="A58" s="147"/>
      <c r="B58" s="45" t="str">
        <f>Synthèse!B71</f>
        <v>9.3</v>
      </c>
      <c r="C58" s="35" t="str">
        <f>Synthèse!C71</f>
        <v>Dans chaque page web, chaque liste est-elle correctement structurée ?</v>
      </c>
      <c r="D58" s="45" t="s">
        <v>34</v>
      </c>
      <c r="E58" s="35"/>
      <c r="F58" s="35"/>
    </row>
    <row r="59" spans="1:6" ht="30">
      <c r="A59" s="147"/>
      <c r="B59" s="45" t="str">
        <f>Synthèse!B72</f>
        <v>9.4</v>
      </c>
      <c r="C59" s="35" t="str">
        <f>Synthèse!C72</f>
        <v>Dans chaque page web, chaque citation est-elle correctement indiquée ?</v>
      </c>
      <c r="D59" s="45" t="s">
        <v>36</v>
      </c>
      <c r="E59" s="35"/>
      <c r="F59" s="35"/>
    </row>
    <row r="60" spans="1:6" ht="45">
      <c r="A60" s="147" t="str">
        <f>Synthèse!A74</f>
        <v>Présentation</v>
      </c>
      <c r="B60" s="33" t="str">
        <f>Synthèse!B74</f>
        <v>10.1</v>
      </c>
      <c r="C60" s="32" t="str">
        <f>Synthèse!C74</f>
        <v>Dans le site web, des feuilles de styles sont-elles utilisées pour contrôler la présentation de l’information ?</v>
      </c>
      <c r="D60" s="33" t="s">
        <v>34</v>
      </c>
      <c r="E60" s="32"/>
      <c r="F60" s="32"/>
    </row>
    <row r="61" spans="1:6" ht="45">
      <c r="A61" s="147"/>
      <c r="B61" s="33" t="str">
        <f>Synthèse!B75</f>
        <v>10.2</v>
      </c>
      <c r="C61" s="32" t="str">
        <f>Synthèse!C75</f>
        <v>Dans chaque page web, le contenu visible porteur d’information reste-t-il présent lorsque les feuilles de styles sont désactivées ?</v>
      </c>
      <c r="D61" s="33" t="s">
        <v>34</v>
      </c>
      <c r="E61" s="32"/>
      <c r="F61" s="32"/>
    </row>
    <row r="62" spans="1:6" ht="45">
      <c r="A62" s="147"/>
      <c r="B62" s="33" t="str">
        <f>Synthèse!B76</f>
        <v>10.3</v>
      </c>
      <c r="C62" s="32" t="str">
        <f>Synthèse!C76</f>
        <v>Dans chaque page web, l’information reste-t-elle compréhensible lorsque les feuilles de styles sont désactivées ?</v>
      </c>
      <c r="D62" s="33" t="s">
        <v>34</v>
      </c>
      <c r="E62" s="32"/>
      <c r="F62" s="32"/>
    </row>
    <row r="63" spans="1:6" ht="45">
      <c r="A63" s="147"/>
      <c r="B63" s="33" t="str">
        <f>Synthèse!B77</f>
        <v>10.4</v>
      </c>
      <c r="C63" s="32" t="str">
        <f>Synthèse!C77</f>
        <v>Dans chaque page web, le texte reste-t-il lisible lorsque la taille des caractères est augmentée jusqu’à 200%, au moins (hors cas particuliers) ?</v>
      </c>
      <c r="D63" s="33" t="s">
        <v>34</v>
      </c>
      <c r="E63" s="32"/>
      <c r="F63" s="32"/>
    </row>
    <row r="64" spans="1:6" ht="45">
      <c r="A64" s="147"/>
      <c r="B64" s="33" t="str">
        <f>Synthèse!B78</f>
        <v>10.5</v>
      </c>
      <c r="C64" s="32" t="str">
        <f>Synthèse!C78</f>
        <v>Dans chaque page web, les déclarations CSS de couleurs de fond d’élément et de police sont-elles correctement utilisées ?</v>
      </c>
      <c r="D64" s="33" t="s">
        <v>34</v>
      </c>
      <c r="E64" s="32"/>
      <c r="F64" s="32"/>
    </row>
    <row r="65" spans="1:6" ht="45">
      <c r="A65" s="147"/>
      <c r="B65" s="33" t="str">
        <f>Synthèse!B79</f>
        <v>10.6</v>
      </c>
      <c r="C65" s="32" t="str">
        <f>Synthèse!C79</f>
        <v>Dans chaque page web, chaque lien dont la nature n’est pas évidente est-il visible par rapport au texte environnant ?</v>
      </c>
      <c r="D65" s="33" t="s">
        <v>34</v>
      </c>
      <c r="E65" s="32"/>
      <c r="F65" s="32"/>
    </row>
    <row r="66" spans="1:6" ht="120">
      <c r="A66" s="147"/>
      <c r="B66" s="33" t="str">
        <f>Synthèse!B80</f>
        <v>10.7</v>
      </c>
      <c r="C66" s="32" t="str">
        <f>Synthèse!C80</f>
        <v>Dans chaque page web, pour chaque élément recevant le focus, la prise de focus est-elle visible ?</v>
      </c>
      <c r="D66" s="33" t="s">
        <v>35</v>
      </c>
      <c r="E66" s="91" t="s">
        <v>336</v>
      </c>
      <c r="F66" s="32" t="s">
        <v>526</v>
      </c>
    </row>
    <row r="67" spans="1:6" ht="45">
      <c r="A67" s="147"/>
      <c r="B67" s="33" t="str">
        <f>Synthèse!B81</f>
        <v>10.8</v>
      </c>
      <c r="C67" s="32" t="str">
        <f>Synthèse!C81</f>
        <v>Pour chaque page web, les contenus cachés ont-ils vocation à être ignorés par les technologies d’assistance ?</v>
      </c>
      <c r="D67" s="33" t="s">
        <v>34</v>
      </c>
      <c r="E67" s="91" t="s">
        <v>348</v>
      </c>
      <c r="F67" s="32"/>
    </row>
    <row r="68" spans="1:6" ht="45">
      <c r="A68" s="147"/>
      <c r="B68" s="33" t="str">
        <f>Synthèse!B82</f>
        <v>10.9</v>
      </c>
      <c r="C68" s="32" t="str">
        <f>Synthèse!C82</f>
        <v>Dans chaque page web, l’information ne doit pas être donnée uniquement par la forme, taille ou position. Cette règle est-elle respectée ?</v>
      </c>
      <c r="D68" s="33" t="s">
        <v>34</v>
      </c>
      <c r="E68" s="32"/>
      <c r="F68" s="32"/>
    </row>
    <row r="69" spans="1:6" ht="60">
      <c r="A69" s="147"/>
      <c r="B69" s="33" t="str">
        <f>Synthèse!B83</f>
        <v>10.10</v>
      </c>
      <c r="C69" s="32" t="str">
        <f>Synthèse!C83</f>
        <v>Dans chaque page web, l’information ne doit pas être donnée par la forme, taille ou position uniquement. Cette règle est-elle implémentée de façon pertinente ?</v>
      </c>
      <c r="D69" s="33" t="s">
        <v>34</v>
      </c>
      <c r="E69" s="32"/>
      <c r="F69" s="32"/>
    </row>
    <row r="70" spans="1:6" ht="105">
      <c r="A70" s="147"/>
      <c r="B70" s="33" t="str">
        <f>Synthèse!B84</f>
        <v>10.11</v>
      </c>
      <c r="C70" s="32"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33" t="s">
        <v>34</v>
      </c>
      <c r="E70" s="32"/>
      <c r="F70" s="32"/>
    </row>
    <row r="71" spans="1:6" ht="60">
      <c r="A71" s="147"/>
      <c r="B71" s="33" t="str">
        <f>Synthèse!B85</f>
        <v>10.12</v>
      </c>
      <c r="C71" s="32" t="str">
        <f>Synthèse!C85</f>
        <v>Dans chaque page web, les propriétés d’espacement du texte peuvent-elles être redéfinies par l’utilisateur sans perte de contenu ou de fonctionnalité (hors cas particuliers) ?</v>
      </c>
      <c r="D71" s="33" t="s">
        <v>34</v>
      </c>
      <c r="E71" s="32"/>
      <c r="F71" s="32"/>
    </row>
    <row r="72" spans="1:6" ht="75">
      <c r="A72" s="147"/>
      <c r="B72" s="33" t="str">
        <f>Synthèse!B86</f>
        <v>10.13</v>
      </c>
      <c r="C72" s="32" t="str">
        <f>Synthèse!C86</f>
        <v>Dans chaque page web, les contenus additionnels apparaissant à la prise de focus ou au survol d’un composant d’interface sont-ils contrôlables par l’utilisateur (hors cas particuliers) ?</v>
      </c>
      <c r="D72" s="33" t="s">
        <v>36</v>
      </c>
      <c r="E72" s="32"/>
      <c r="F72" s="32"/>
    </row>
    <row r="73" spans="1:6" ht="60">
      <c r="A73" s="147"/>
      <c r="B73" s="33" t="str">
        <f>Synthèse!B87</f>
        <v>10.14</v>
      </c>
      <c r="C73" s="32" t="str">
        <f>Synthèse!C87</f>
        <v>Dans chaque page web, les contenus additionnels apparaissant via les styles CSS uniquement peuvent-ils être rendus visibles au clavier et par tout dispositif de pointage ?</v>
      </c>
      <c r="D73" s="33" t="s">
        <v>36</v>
      </c>
      <c r="E73" s="32"/>
      <c r="F73" s="32"/>
    </row>
    <row r="74" spans="1:6" ht="15">
      <c r="A74" s="147" t="str">
        <f>Synthèse!A89</f>
        <v>Formulaires</v>
      </c>
      <c r="B74" s="2" t="str">
        <f>Synthèse!B89</f>
        <v>11.1</v>
      </c>
      <c r="C74" s="3" t="str">
        <f>Synthèse!C89</f>
        <v>Chaque champ de formulaire a-t-il une étiquette ?</v>
      </c>
      <c r="D74" s="2" t="s">
        <v>36</v>
      </c>
      <c r="E74" s="3"/>
      <c r="F74" s="3"/>
    </row>
    <row r="75" spans="1:6" ht="45">
      <c r="A75" s="147"/>
      <c r="B75" s="2" t="str">
        <f>Synthèse!B90</f>
        <v>11.2</v>
      </c>
      <c r="C75" s="3" t="str">
        <f>Synthèse!C90</f>
        <v>Chaque étiquette associée à un champ de formulaire est-elle pertinente (hors cas particuliers) ?</v>
      </c>
      <c r="D75" s="2" t="s">
        <v>36</v>
      </c>
      <c r="E75" s="3"/>
      <c r="F75" s="3"/>
    </row>
    <row r="76" spans="1:6" ht="75">
      <c r="A76" s="147"/>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36</v>
      </c>
      <c r="E76" s="3"/>
      <c r="F76" s="3"/>
    </row>
    <row r="77" spans="1:6" ht="45">
      <c r="A77" s="147"/>
      <c r="B77" s="2" t="str">
        <f>Synthèse!B92</f>
        <v>11.4</v>
      </c>
      <c r="C77" s="3" t="str">
        <f>Synthèse!C92</f>
        <v>Dans chaque formulaire, chaque étiquette de champ et son champ associé sont-ils accolés (hors cas particuliers) ?</v>
      </c>
      <c r="D77" s="2" t="s">
        <v>36</v>
      </c>
      <c r="E77" s="3"/>
      <c r="F77" s="3"/>
    </row>
    <row r="78" spans="1:6" ht="30">
      <c r="A78" s="147"/>
      <c r="B78" s="2" t="str">
        <f>Synthèse!B93</f>
        <v>11.5</v>
      </c>
      <c r="C78" s="3" t="str">
        <f>Synthèse!C93</f>
        <v>Dans chaque formulaire, les champs de même nature sont-ils regroupés, si nécessaire ?</v>
      </c>
      <c r="D78" s="2" t="s">
        <v>36</v>
      </c>
      <c r="E78" s="3"/>
      <c r="F78" s="3"/>
    </row>
    <row r="79" spans="1:6" ht="30">
      <c r="A79" s="147"/>
      <c r="B79" s="2" t="str">
        <f>Synthèse!B94</f>
        <v>11.6</v>
      </c>
      <c r="C79" s="3" t="str">
        <f>Synthèse!C94</f>
        <v>Dans chaque formulaire, chaque regroupement de champs de formulaire a-t-il une légende ?</v>
      </c>
      <c r="D79" s="2" t="s">
        <v>36</v>
      </c>
      <c r="E79" s="3"/>
      <c r="F79" s="3"/>
    </row>
    <row r="80" spans="1:6" ht="45">
      <c r="A80" s="147"/>
      <c r="B80" s="2" t="str">
        <f>Synthèse!B95</f>
        <v>11.7</v>
      </c>
      <c r="C80" s="3" t="str">
        <f>Synthèse!C95</f>
        <v>Dans chaque formulaire, chaque légende associée à un regroupement de champs de même nature est-elle pertinente ?</v>
      </c>
      <c r="D80" s="2" t="s">
        <v>36</v>
      </c>
      <c r="E80" s="3"/>
      <c r="F80" s="3"/>
    </row>
    <row r="81" spans="1:6" ht="45">
      <c r="A81" s="147"/>
      <c r="B81" s="2" t="str">
        <f>Synthèse!B96</f>
        <v>11.8</v>
      </c>
      <c r="C81" s="3" t="str">
        <f>Synthèse!C96</f>
        <v>Dans chaque formulaire, les items de même nature d’une liste de choix sont-ils regroupées de manière pertinente ?</v>
      </c>
      <c r="D81" s="2" t="s">
        <v>36</v>
      </c>
      <c r="E81" s="3"/>
      <c r="F81" s="3"/>
    </row>
    <row r="82" spans="1:6" ht="30">
      <c r="A82" s="147"/>
      <c r="B82" s="2" t="str">
        <f>Synthèse!B97</f>
        <v>11.9</v>
      </c>
      <c r="C82" s="3" t="str">
        <f>Synthèse!C97</f>
        <v>Dans chaque formulaire, l’intitulé de chaque bouton est-il pertinent (hors cas particuliers) ?</v>
      </c>
      <c r="D82" s="2" t="s">
        <v>36</v>
      </c>
      <c r="E82" s="3"/>
      <c r="F82" s="3"/>
    </row>
    <row r="83" spans="1:6" ht="45">
      <c r="A83" s="147"/>
      <c r="B83" s="2" t="str">
        <f>Synthèse!B98</f>
        <v>11.10</v>
      </c>
      <c r="C83" s="3" t="str">
        <f>Synthèse!C98</f>
        <v>Dans chaque formulaire, le contrôle de saisie est-il utilisé de manière pertinente (hors cas particuliers) ?</v>
      </c>
      <c r="D83" s="2" t="s">
        <v>36</v>
      </c>
      <c r="E83" s="3"/>
      <c r="F83" s="3"/>
    </row>
    <row r="84" spans="1:6" ht="45">
      <c r="A84" s="147"/>
      <c r="B84" s="2" t="str">
        <f>Synthèse!B99</f>
        <v>11.11</v>
      </c>
      <c r="C84" s="3" t="str">
        <f>Synthèse!C99</f>
        <v>Dans chaque formulaire, le contrôle de saisie est-il accompagné, si nécessaire, de suggestions facilitant la correction des erreurs de saisie ?</v>
      </c>
      <c r="D84" s="2" t="s">
        <v>36</v>
      </c>
      <c r="E84" s="3"/>
      <c r="F84" s="3"/>
    </row>
    <row r="85" spans="1:6" ht="90">
      <c r="A85" s="147"/>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2" t="s">
        <v>36</v>
      </c>
      <c r="E85" s="3"/>
      <c r="F85" s="3"/>
    </row>
    <row r="86" spans="1:6" ht="45">
      <c r="A86" s="147"/>
      <c r="B86" s="2" t="str">
        <f>Synthèse!B101</f>
        <v>11.13</v>
      </c>
      <c r="C86" s="3" t="str">
        <f>Synthèse!C101</f>
        <v>La finalité d’un champ de saisie peut-elle être déduite pour faciliter le remplissage automatique des champs avec les données de l’utilisateur ?</v>
      </c>
      <c r="D86" s="2" t="s">
        <v>36</v>
      </c>
      <c r="E86" s="3"/>
      <c r="F86" s="3"/>
    </row>
    <row r="87" spans="1:6" ht="45">
      <c r="A87" s="147" t="str">
        <f>Synthèse!A103</f>
        <v>Navigation</v>
      </c>
      <c r="B87" s="33" t="str">
        <f>Synthèse!B103</f>
        <v>12.1</v>
      </c>
      <c r="C87" s="32" t="str">
        <f>Synthèse!C103</f>
        <v>Chaque ensemble de pages dispose-t-il de deux systèmes de navigation différents, au moins (hors cas particuliers) ?</v>
      </c>
      <c r="D87" s="33" t="s">
        <v>34</v>
      </c>
      <c r="E87" s="32"/>
      <c r="F87" s="32"/>
    </row>
    <row r="88" spans="1:6" ht="45">
      <c r="A88" s="147"/>
      <c r="B88" s="33" t="str">
        <f>Synthèse!B104</f>
        <v>12.2</v>
      </c>
      <c r="C88" s="32" t="str">
        <f>Synthèse!C104</f>
        <v>Dans chaque ensemble de pages, le menu et les barres de navigation sont-ils toujours à la même place (hors cas particuliers) ?</v>
      </c>
      <c r="D88" s="33" t="s">
        <v>34</v>
      </c>
      <c r="E88" s="32"/>
      <c r="F88" s="32"/>
    </row>
    <row r="89" spans="1:6" ht="15">
      <c r="A89" s="147"/>
      <c r="B89" s="33" t="str">
        <f>Synthèse!B105</f>
        <v>12.3</v>
      </c>
      <c r="C89" s="32" t="str">
        <f>Synthèse!C105</f>
        <v>La page « plan du site » est-elle pertinente ?</v>
      </c>
      <c r="D89" s="33" t="s">
        <v>36</v>
      </c>
      <c r="E89" s="32"/>
      <c r="F89" s="32"/>
    </row>
    <row r="90" spans="1:6" ht="45">
      <c r="A90" s="147"/>
      <c r="B90" s="33" t="str">
        <f>Synthèse!B106</f>
        <v>12.4</v>
      </c>
      <c r="C90" s="32" t="str">
        <f>Synthèse!C106</f>
        <v>Dans chaque ensemble de pages, la page « plan du site » est-elle accessible à partir d’une fonctionnalité identique ?</v>
      </c>
      <c r="D90" s="33" t="s">
        <v>34</v>
      </c>
      <c r="E90" s="32"/>
      <c r="F90" s="32"/>
    </row>
    <row r="91" spans="1:6" ht="45">
      <c r="A91" s="147"/>
      <c r="B91" s="33" t="str">
        <f>Synthèse!B107</f>
        <v>12.5</v>
      </c>
      <c r="C91" s="32" t="str">
        <f>Synthèse!C107</f>
        <v>Dans chaque ensemble de pages, le moteur de recherche est-il atteignable de manière identique ?</v>
      </c>
      <c r="D91" s="33" t="s">
        <v>34</v>
      </c>
      <c r="E91" s="32"/>
      <c r="F91" s="32"/>
    </row>
    <row r="92" spans="1:6" ht="90">
      <c r="A92" s="147"/>
      <c r="B92" s="33" t="str">
        <f>Synthèse!B108</f>
        <v>12.6</v>
      </c>
      <c r="C92" s="32" t="str">
        <f>Synthèse!C108</f>
        <v>Les zones de regroupement de contenus présentes dans plusieurs pages web (zones d’en-tête, de navigation principale, de contenu principal, de pied de page et de moteur de recherche) peuvent-elles être atteintes ou évitées ?</v>
      </c>
      <c r="D92" s="33" t="s">
        <v>36</v>
      </c>
      <c r="E92" s="91" t="s">
        <v>336</v>
      </c>
      <c r="F92" s="32"/>
    </row>
    <row r="93" spans="1:6" ht="45">
      <c r="A93" s="147"/>
      <c r="B93" s="33" t="str">
        <f>Synthèse!B109</f>
        <v>12.7</v>
      </c>
      <c r="C93" s="32" t="str">
        <f>Synthèse!C109</f>
        <v>Dans chaque page web, un lien d’évitement ou d’accès rapide à la zone de contenu principal est-il présent (hors cas particuliers) ?</v>
      </c>
      <c r="D93" s="33" t="s">
        <v>36</v>
      </c>
      <c r="E93" s="91" t="s">
        <v>336</v>
      </c>
      <c r="F93" s="32"/>
    </row>
    <row r="94" spans="1:6" ht="30">
      <c r="A94" s="147"/>
      <c r="B94" s="33" t="str">
        <f>Synthèse!B110</f>
        <v>12.8</v>
      </c>
      <c r="C94" s="32" t="str">
        <f>Synthèse!C110</f>
        <v>Dans chaque page web, l’ordre de tabulation est-il cohérent ?</v>
      </c>
      <c r="D94" s="33" t="s">
        <v>34</v>
      </c>
      <c r="E94" s="32"/>
      <c r="F94" s="32"/>
    </row>
    <row r="95" spans="1:6" ht="45">
      <c r="A95" s="147"/>
      <c r="B95" s="33" t="str">
        <f>Synthèse!B111</f>
        <v>12.9</v>
      </c>
      <c r="C95" s="32" t="str">
        <f>Synthèse!C111</f>
        <v>Dans chaque page web, la navigation ne doit pas contenir de piège au clavier. Cette règle est-elle respectée ?</v>
      </c>
      <c r="D95" s="33" t="s">
        <v>34</v>
      </c>
      <c r="E95" s="32"/>
      <c r="F95" s="32"/>
    </row>
    <row r="96" spans="1:6" ht="60">
      <c r="A96" s="147"/>
      <c r="B96" s="33" t="str">
        <f>Synthèse!B112</f>
        <v>12.10</v>
      </c>
      <c r="C96" s="32" t="str">
        <f>Synthèse!C112</f>
        <v>Dans chaque page web, les raccourcis clavier n’utilisant qu’une seule touche (lettre minuscule ou majuscule, ponctuation, chiffre ou symbole) sont-ils contrôlables par l’utilisateur ?</v>
      </c>
      <c r="D96" s="33" t="s">
        <v>36</v>
      </c>
      <c r="E96" s="32"/>
      <c r="F96" s="32"/>
    </row>
    <row r="97" spans="1:6" ht="60">
      <c r="A97" s="147"/>
      <c r="B97" s="33" t="str">
        <f>Synthèse!B113</f>
        <v>12.11</v>
      </c>
      <c r="C97" s="32" t="str">
        <f>Synthèse!C113</f>
        <v>Dans chaque page web, les contenus additionnels apparaissant au survol, à la prise de focus ou à l’activation d’un composant d’interface sont-ils si nécessaire atteignables au clavier ?</v>
      </c>
      <c r="D97" s="33" t="s">
        <v>36</v>
      </c>
      <c r="E97" s="32"/>
      <c r="F97" s="32"/>
    </row>
    <row r="98" spans="1:6" ht="45">
      <c r="A98" s="147" t="str">
        <f>Synthèse!A115</f>
        <v>Consultation</v>
      </c>
      <c r="B98" s="2" t="str">
        <f>Synthèse!B115</f>
        <v>13.1</v>
      </c>
      <c r="C98" s="3" t="str">
        <f>Synthèse!C115</f>
        <v>Pour chaque page web, l’utilisateur a-t-il le contrôle de chaque limite de temps modifiant le contenu (hors cas particuliers) ?</v>
      </c>
      <c r="D98" s="2" t="s">
        <v>36</v>
      </c>
      <c r="E98" s="3"/>
      <c r="F98" s="3"/>
    </row>
    <row r="99" spans="1:6" ht="60">
      <c r="A99" s="147"/>
      <c r="B99" s="2" t="str">
        <f>Synthèse!B116</f>
        <v>13.2</v>
      </c>
      <c r="C99" s="3" t="str">
        <f>Synthèse!C116</f>
        <v>Dans chaque page web, l’ouverture d’une nouvelle fenêtre ne doit pas être déclenchée sans action de l’utilisateur. Cette règle est-elle respectée ?</v>
      </c>
      <c r="D99" s="2" t="s">
        <v>34</v>
      </c>
      <c r="E99" s="3"/>
      <c r="F99" s="3"/>
    </row>
    <row r="100" spans="1:6" ht="150">
      <c r="A100" s="147"/>
      <c r="B100" s="2" t="str">
        <f>Synthèse!B117</f>
        <v>13.3</v>
      </c>
      <c r="C100" s="3" t="str">
        <f>Synthèse!C117</f>
        <v>Dans chaque page web, chaque document bureautique en téléchargement possède-t-il, si nécessaire, une version accessible (hors cas particuliers) ?</v>
      </c>
      <c r="D100" s="2" t="s">
        <v>35</v>
      </c>
      <c r="E100" s="3" t="s">
        <v>362</v>
      </c>
      <c r="F100" s="3"/>
    </row>
    <row r="101" spans="1:6" ht="45">
      <c r="A101" s="147"/>
      <c r="B101" s="2" t="str">
        <f>Synthèse!B118</f>
        <v>13.4</v>
      </c>
      <c r="C101" s="3" t="str">
        <f>Synthèse!C118</f>
        <v>Pour chaque document bureautique ayant une version accessible, cette version offre-t-elle la même information ?</v>
      </c>
      <c r="D101" s="2" t="s">
        <v>36</v>
      </c>
      <c r="F101" s="3"/>
    </row>
    <row r="102" spans="1:6" ht="45">
      <c r="A102" s="147"/>
      <c r="B102" s="2" t="str">
        <f>Synthèse!B119</f>
        <v>13.5</v>
      </c>
      <c r="C102" s="3" t="str">
        <f>Synthèse!C119</f>
        <v>Dans chaque page web, chaque contenu cryptique (art ASCII, émoticône, syntaxe cryptique) a-t-il une alternative ?</v>
      </c>
      <c r="D102" s="2" t="s">
        <v>36</v>
      </c>
      <c r="E102" s="3"/>
      <c r="F102" s="3"/>
    </row>
    <row r="103" spans="1:6" ht="60">
      <c r="A103" s="147"/>
      <c r="B103" s="2" t="str">
        <f>Synthèse!B120</f>
        <v>13.6</v>
      </c>
      <c r="C103" s="3" t="str">
        <f>Synthèse!C120</f>
        <v>Dans chaque page web, pour chaque contenu cryptique (art ASCII, émoticône, syntaxe cryptique) ayant une alternative, cette alternative est-elle pertinente ?</v>
      </c>
      <c r="D103" s="2" t="s">
        <v>36</v>
      </c>
      <c r="E103" s="3"/>
      <c r="F103" s="3"/>
    </row>
    <row r="104" spans="1:6" ht="45">
      <c r="A104" s="147"/>
      <c r="B104" s="2" t="str">
        <f>Synthèse!B121</f>
        <v>13.7</v>
      </c>
      <c r="C104" s="3" t="str">
        <f>Synthèse!C121</f>
        <v>Dans chaque page web, les changements brusques de luminosité ou les effets de flash sont-ils correctement utilisés ?</v>
      </c>
      <c r="D104" s="2" t="s">
        <v>36</v>
      </c>
      <c r="E104" s="3"/>
      <c r="F104" s="3"/>
    </row>
    <row r="105" spans="1:6" ht="45">
      <c r="A105" s="147"/>
      <c r="B105" s="2" t="str">
        <f>Synthèse!B122</f>
        <v>13.8</v>
      </c>
      <c r="C105" s="3" t="str">
        <f>Synthèse!C122</f>
        <v>Dans chaque page web, chaque contenu en mouvement ou clignotant est-il contrôlable par l’utilisateur ?</v>
      </c>
      <c r="D105" s="2" t="s">
        <v>36</v>
      </c>
      <c r="E105" s="3"/>
      <c r="F105" s="3"/>
    </row>
    <row r="106" spans="1:6" ht="60">
      <c r="A106" s="147"/>
      <c r="B106" s="2" t="str">
        <f>Synthèse!B123</f>
        <v>13.9</v>
      </c>
      <c r="C106" s="3" t="str">
        <f>Synthèse!C123</f>
        <v>Dans chaque page web, le contenu proposé est-il consultable quelle que soit l’orientation de l’écran (portait ou paysage) (hors cas particuliers) ?</v>
      </c>
      <c r="D106" s="2" t="s">
        <v>34</v>
      </c>
      <c r="E106" s="3"/>
      <c r="F106" s="3"/>
    </row>
    <row r="107" spans="1:6" ht="75">
      <c r="A107" s="147"/>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36</v>
      </c>
      <c r="E107" s="3"/>
      <c r="F107" s="3"/>
    </row>
    <row r="108" spans="1:6" ht="75">
      <c r="A108" s="147"/>
      <c r="B108" s="2" t="str">
        <f>Synthèse!B125</f>
        <v>13.11</v>
      </c>
      <c r="C108" s="3" t="str">
        <f>Synthèse!C125</f>
        <v>Dans chaque page web, les actions déclenchées au moyen d’un dispositif de pointage sur un point unique de l’écran peuvent-elles faire l’objet d’une annulation (hors cas particuliers) ?</v>
      </c>
      <c r="D108" s="2" t="s">
        <v>34</v>
      </c>
      <c r="E108" s="3"/>
      <c r="F108" s="3"/>
    </row>
    <row r="109" spans="1:6" ht="60">
      <c r="A109" s="147"/>
      <c r="B109" s="2" t="str">
        <f>Synthèse!B126</f>
        <v>13.12</v>
      </c>
      <c r="C109" s="3" t="str">
        <f>Synthèse!C126</f>
        <v>Dans chaque page web, les fonctionnalités qui impliquent un mouvement de l’appareil ou vers l’appareil peuvent-elles être satisfaites de manière alternative (hors cas particuliers) ?</v>
      </c>
      <c r="D109" s="2" t="s">
        <v>36</v>
      </c>
      <c r="E109" s="3"/>
      <c r="F109" s="3"/>
    </row>
  </sheetData>
  <autoFilter ref="D3:D109" xr:uid="{645694CC-3D4D-E041-ACC2-0C8634962B01}"/>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4:D109">
    <cfRule type="cellIs" dxfId="9" priority="1" stopIfTrue="1" operator="equal">
      <formula>"NCT"</formula>
    </cfRule>
    <cfRule type="cellIs" dxfId="8" priority="2" stopIfTrue="1" operator="equal">
      <formula>"C"</formula>
    </cfRule>
    <cfRule type="cellIs" dxfId="7" priority="3" stopIfTrue="1" operator="equal">
      <formula>"NC"</formula>
    </cfRule>
    <cfRule type="cellIs" dxfId="6" priority="4" stopIfTrue="1" operator="equal">
      <formula>"NA"</formula>
    </cfRule>
    <cfRule type="cellIs" dxfId="5" priority="5" stopIfTrue="1" operator="equal">
      <formula>"NT"</formula>
    </cfRule>
  </conditionalFormatting>
  <dataValidations count="2">
    <dataValidation type="list" showErrorMessage="1" sqref="D93" xr:uid="{5541CF16-AE25-6745-B943-3760FBA9C1AE}">
      <formula1>"C,NC,NCT,NA,NT"</formula1>
    </dataValidation>
    <dataValidation type="list" showErrorMessage="1" sqref="D94:D109 D4:D92" xr:uid="{1A148EAE-B8CF-6445-92F6-793A1BAB639B}">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MH199"/>
  <sheetViews>
    <sheetView tabSelected="1" zoomScaleNormal="100" workbookViewId="0">
      <pane xSplit="4" ySplit="3" topLeftCell="E4" activePane="bottomRight" state="frozen"/>
      <selection activeCell="E54" sqref="E54"/>
      <selection pane="topRight" activeCell="E54" sqref="E54"/>
      <selection pane="bottomLeft" activeCell="E54" sqref="E54"/>
      <selection pane="bottomRight" activeCell="E54" sqref="E54"/>
    </sheetView>
  </sheetViews>
  <sheetFormatPr baseColWidth="10" defaultColWidth="0" defaultRowHeight="14" zeroHeight="1"/>
  <cols>
    <col min="1" max="1" width="3.85546875" style="1" customWidth="1"/>
    <col min="2" max="2" width="5.42578125" style="10" customWidth="1"/>
    <col min="3" max="3" width="35.85546875" style="8" customWidth="1"/>
    <col min="4" max="4" width="6.42578125" style="10" customWidth="1"/>
    <col min="5" max="5" width="80.85546875" style="8" customWidth="1"/>
    <col min="6" max="6" width="33.85546875" style="8" customWidth="1"/>
    <col min="7" max="1015" width="14.140625" style="8" hidden="1" customWidth="1"/>
    <col min="1016" max="1021" width="14.140625" style="1" hidden="1" customWidth="1"/>
    <col min="1022" max="1022" width="14.140625" style="1" hidden="1"/>
    <col min="1023" max="16384" width="10.85546875" style="1" hidden="1"/>
  </cols>
  <sheetData>
    <row r="1" spans="1:1015">
      <c r="A1" s="16" t="str">
        <f>Périmètre!B25</f>
        <v>Enseignants/Formateurs</v>
      </c>
      <c r="B1" s="16"/>
      <c r="C1" s="17"/>
      <c r="D1" s="23"/>
      <c r="E1" s="16"/>
      <c r="F1" s="1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row>
    <row r="2" spans="1:1015">
      <c r="A2" s="18" t="str">
        <f>Périmètre!C25</f>
        <v>https://www.eau-seine-normandie.fr/enseignants-formateurs</v>
      </c>
      <c r="B2" s="18"/>
      <c r="C2" s="19"/>
      <c r="D2" s="24"/>
      <c r="E2" s="18"/>
      <c r="F2" s="18"/>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row>
    <row r="3" spans="1:1015" ht="15">
      <c r="A3" s="20"/>
      <c r="B3" s="21" t="s">
        <v>244</v>
      </c>
      <c r="C3" s="21" t="s">
        <v>246</v>
      </c>
      <c r="D3" s="21" t="s">
        <v>247</v>
      </c>
      <c r="E3" s="21" t="s">
        <v>245</v>
      </c>
      <c r="F3" s="21" t="s">
        <v>4</v>
      </c>
    </row>
    <row r="4" spans="1:1015" ht="30">
      <c r="A4" s="148" t="str">
        <f>Synthèse!A9</f>
        <v>Images</v>
      </c>
      <c r="B4" s="2" t="str">
        <f>Synthèse!B9</f>
        <v>1.1</v>
      </c>
      <c r="C4" s="3" t="str">
        <f>Synthèse!C9</f>
        <v>Chaque image porteuse d’information a-t-elle une alternative textuelle ?</v>
      </c>
      <c r="D4" s="2" t="s">
        <v>34</v>
      </c>
      <c r="E4" s="3"/>
      <c r="F4" s="3"/>
    </row>
    <row r="5" spans="1:1015" ht="150">
      <c r="A5" s="134"/>
      <c r="B5" s="2" t="str">
        <f>Synthèse!B10</f>
        <v>1.2</v>
      </c>
      <c r="C5" s="3" t="str">
        <f>Synthèse!C10</f>
        <v>Chaque image de décoration est-elle correctement ignorée par les technologies d’assistance ?</v>
      </c>
      <c r="D5" s="2" t="s">
        <v>35</v>
      </c>
      <c r="E5" s="3"/>
      <c r="F5" s="3" t="s">
        <v>530</v>
      </c>
    </row>
    <row r="6" spans="1:1015" ht="45">
      <c r="A6" s="134"/>
      <c r="B6" s="2" t="str">
        <f>Synthèse!B11</f>
        <v>1.3</v>
      </c>
      <c r="C6" s="3" t="str">
        <f>Synthèse!C11</f>
        <v>Pour chaque image porteuse d'information ayant une alternative textuelle, cette alternative est-elle pertinente (hors cas particuliers) ?</v>
      </c>
      <c r="D6" s="2" t="s">
        <v>34</v>
      </c>
      <c r="E6" s="3"/>
      <c r="F6" s="3"/>
    </row>
    <row r="7" spans="1:1015" ht="60">
      <c r="A7" s="134"/>
      <c r="B7" s="2" t="str">
        <f>Synthèse!B12</f>
        <v>1.4</v>
      </c>
      <c r="C7" s="3" t="str">
        <f>Synthèse!C12</f>
        <v>Pour chaque image utilisée comme CAPTCHA ou comme image-test, ayant une alternative textuelle, cette alternative permet-elle d’identifier la nature et la fonction de l’image ?</v>
      </c>
      <c r="D7" s="2" t="s">
        <v>36</v>
      </c>
      <c r="E7" s="3"/>
      <c r="F7" s="3"/>
    </row>
    <row r="8" spans="1:1015" ht="45">
      <c r="A8" s="134"/>
      <c r="B8" s="2" t="str">
        <f>Synthèse!B13</f>
        <v>1.5</v>
      </c>
      <c r="C8" s="3" t="str">
        <f>Synthèse!C13</f>
        <v>Pour chaque image utilisée comme CAPTCHA, une solution d’accès alternatif au contenu ou à la fonction du CAPTCHA est-elle présente ?</v>
      </c>
      <c r="D8" s="2" t="s">
        <v>36</v>
      </c>
      <c r="E8" s="22"/>
      <c r="F8" s="3"/>
    </row>
    <row r="9" spans="1:1015" ht="30">
      <c r="A9" s="134"/>
      <c r="B9" s="2" t="str">
        <f>Synthèse!B14</f>
        <v>1.6</v>
      </c>
      <c r="C9" s="3" t="str">
        <f>Synthèse!C14</f>
        <v>Chaque image porteuse d’information a-t-elle, si nécessaire, une description détaillée ?</v>
      </c>
      <c r="D9" s="2" t="s">
        <v>36</v>
      </c>
      <c r="E9" s="3"/>
      <c r="F9" s="3"/>
    </row>
    <row r="10" spans="1:1015" ht="45">
      <c r="A10" s="134"/>
      <c r="B10" s="2" t="str">
        <f>Synthèse!B15</f>
        <v>1.7</v>
      </c>
      <c r="C10" s="3" t="str">
        <f>Synthèse!C15</f>
        <v>Pour chaque image porteuse d’information ayant une description détaillée, cette description est-elle pertinente ?</v>
      </c>
      <c r="D10" s="2" t="s">
        <v>36</v>
      </c>
      <c r="E10" s="3"/>
      <c r="F10" s="3"/>
    </row>
    <row r="11" spans="1:1015" ht="75">
      <c r="A11" s="134"/>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36</v>
      </c>
      <c r="E11" s="3"/>
      <c r="F11" s="3"/>
    </row>
    <row r="12" spans="1:1015" ht="30">
      <c r="A12" s="149"/>
      <c r="B12" s="2" t="str">
        <f>Synthèse!B17</f>
        <v>1.9</v>
      </c>
      <c r="C12" s="3" t="str">
        <f>Synthèse!C17</f>
        <v>Chaque légende d’image est-elle, si nécessaire, correctement reliée à l’image correspondante ?</v>
      </c>
      <c r="D12" s="2" t="s">
        <v>36</v>
      </c>
      <c r="E12" s="3"/>
      <c r="F12" s="3"/>
    </row>
    <row r="13" spans="1:1015" ht="17" customHeight="1">
      <c r="A13" s="147" t="str">
        <f>Synthèse!A19</f>
        <v>Cadres</v>
      </c>
      <c r="B13" s="33" t="str">
        <f>Synthèse!B19</f>
        <v>2.1</v>
      </c>
      <c r="C13" s="32" t="str">
        <f>Synthèse!C19</f>
        <v>Chaque cadre a-t-il un titre de cadre ?</v>
      </c>
      <c r="D13" s="2" t="s">
        <v>36</v>
      </c>
      <c r="E13" s="85"/>
      <c r="F13" s="32"/>
    </row>
    <row r="14" spans="1:1015" ht="33.5" customHeight="1">
      <c r="A14" s="147"/>
      <c r="B14" s="33" t="str">
        <f>Synthèse!B20</f>
        <v>2.2</v>
      </c>
      <c r="C14" s="32" t="str">
        <f>Synthèse!C20</f>
        <v>Pour chaque cadre ayant un titre de cadre, ce titre de cadre est-il pertinent ?</v>
      </c>
      <c r="D14" s="2" t="s">
        <v>36</v>
      </c>
      <c r="E14" s="32"/>
      <c r="F14" s="32"/>
    </row>
    <row r="15" spans="1:1015" ht="45" customHeight="1">
      <c r="A15" s="147" t="str">
        <f>Synthèse!A22</f>
        <v>Couleurs</v>
      </c>
      <c r="B15" s="2" t="str">
        <f>Synthèse!B22</f>
        <v>3.1</v>
      </c>
      <c r="C15" s="3" t="str">
        <f>Synthèse!C22</f>
        <v>Dans chaque page web, l’information ne doit pas être donnée uniquement par la couleur. Cette règle est-elle respectée ?</v>
      </c>
      <c r="D15" s="2" t="s">
        <v>34</v>
      </c>
      <c r="E15" s="90" t="s">
        <v>468</v>
      </c>
      <c r="F15" s="3"/>
    </row>
    <row r="16" spans="1:1015" ht="120">
      <c r="A16" s="147"/>
      <c r="B16" s="2" t="str">
        <f>Synthèse!B23</f>
        <v>3.2</v>
      </c>
      <c r="C16" s="3" t="str">
        <f>Synthèse!C23</f>
        <v>Dans chaque page web, le contraste entre la couleur du texte et la couleur de son arrière-plan est-il suffisamment élevé (hors cas particuliers) ?</v>
      </c>
      <c r="D16" s="2" t="s">
        <v>34</v>
      </c>
      <c r="E16" s="90" t="s">
        <v>414</v>
      </c>
      <c r="F16" s="3"/>
    </row>
    <row r="17" spans="1:6" ht="75">
      <c r="A17" s="147"/>
      <c r="B17" s="2" t="str">
        <f>Synthèse!B24</f>
        <v>3.3</v>
      </c>
      <c r="C17" s="3" t="str">
        <f>Synthèse!C24</f>
        <v>Dans chaque page web, les couleurs utilisées dans les composants d’interface ou les éléments graphiques porteurs d’informations sont-elles suffisamment contrastées (hors cas particuliers) ?</v>
      </c>
      <c r="D17" s="2" t="s">
        <v>34</v>
      </c>
      <c r="E17" s="3"/>
      <c r="F17" s="3"/>
    </row>
    <row r="18" spans="1:6" ht="45">
      <c r="A18" s="147" t="str">
        <f>Synthèse!A26</f>
        <v>Multimédia</v>
      </c>
      <c r="B18" s="33" t="str">
        <f>Synthèse!B26</f>
        <v>4.1</v>
      </c>
      <c r="C18" s="32" t="str">
        <f>Synthèse!C26</f>
        <v>Chaque média temporel pré-enregistré a-t-il, si nécessaire, une transcription textuelle ou une audiodescription (hors cas particuliers) ?</v>
      </c>
      <c r="D18" s="2" t="s">
        <v>36</v>
      </c>
      <c r="E18" s="32"/>
      <c r="F18" s="32"/>
    </row>
    <row r="19" spans="1:6" ht="60">
      <c r="A19" s="147"/>
      <c r="B19" s="33" t="str">
        <f>Synthèse!B27</f>
        <v>4.2</v>
      </c>
      <c r="C19" s="32" t="str">
        <f>Synthèse!C27</f>
        <v>Pour chaque média temporel pré-enregistré ayant une transcription textuelle ou une audiodescription synchronisée, celles-ci sont-elles pertinentes (hors cas particuliers) ?</v>
      </c>
      <c r="D19" s="2" t="s">
        <v>36</v>
      </c>
      <c r="E19" s="32"/>
      <c r="F19" s="32"/>
    </row>
    <row r="20" spans="1:6" ht="45">
      <c r="A20" s="147"/>
      <c r="B20" s="33" t="str">
        <f>Synthèse!B28</f>
        <v>4.3</v>
      </c>
      <c r="C20" s="32" t="str">
        <f>Synthèse!C28</f>
        <v>Chaque média temporel synchronisé pré-enregistré a-t-il, si nécessaire, des sous-titres synchronisés (hors cas particuliers) ?</v>
      </c>
      <c r="D20" s="2" t="s">
        <v>36</v>
      </c>
      <c r="E20" s="32"/>
      <c r="F20" s="32"/>
    </row>
    <row r="21" spans="1:6" ht="45">
      <c r="A21" s="147"/>
      <c r="B21" s="33" t="str">
        <f>Synthèse!B29</f>
        <v>4.4</v>
      </c>
      <c r="C21" s="32" t="str">
        <f>Synthèse!C29</f>
        <v>Pour chaque média temporel synchronisé pré-enregistré ayant des sous-titres synchronisés, ces sous-titres sont-ils pertinents ?</v>
      </c>
      <c r="D21" s="2" t="s">
        <v>36</v>
      </c>
      <c r="E21" s="32"/>
      <c r="F21" s="32"/>
    </row>
    <row r="22" spans="1:6" ht="45">
      <c r="A22" s="147"/>
      <c r="B22" s="33" t="str">
        <f>Synthèse!B30</f>
        <v>4.5</v>
      </c>
      <c r="C22" s="32" t="str">
        <f>Synthèse!C30</f>
        <v>Chaque média temporel pré-enregistré a-t-il, si nécessaire, une audiodescription synchronisée (hors cas particuliers) ?</v>
      </c>
      <c r="D22" s="2" t="s">
        <v>36</v>
      </c>
      <c r="E22" s="32"/>
      <c r="F22" s="32"/>
    </row>
    <row r="23" spans="1:6" ht="45">
      <c r="A23" s="147"/>
      <c r="B23" s="33" t="str">
        <f>Synthèse!B31</f>
        <v>4.6</v>
      </c>
      <c r="C23" s="32" t="str">
        <f>Synthèse!C31</f>
        <v>Pour chaque média temporel pré-enregistré ayant une audiodescription synchronisée, celle-ci est-elle pertinente ?</v>
      </c>
      <c r="D23" s="2" t="s">
        <v>36</v>
      </c>
      <c r="E23" s="32"/>
      <c r="F23" s="32"/>
    </row>
    <row r="24" spans="1:6" ht="30">
      <c r="A24" s="147"/>
      <c r="B24" s="33" t="str">
        <f>Synthèse!B32</f>
        <v>4.7</v>
      </c>
      <c r="C24" s="32" t="str">
        <f>Synthèse!C32</f>
        <v>Chaque média temporel est-il clairement identifiable (hors cas particuliers) ?</v>
      </c>
      <c r="D24" s="2" t="s">
        <v>36</v>
      </c>
      <c r="E24" s="32"/>
      <c r="F24" s="32"/>
    </row>
    <row r="25" spans="1:6" ht="30">
      <c r="A25" s="147"/>
      <c r="B25" s="33" t="str">
        <f>Synthèse!B33</f>
        <v>4.8</v>
      </c>
      <c r="C25" s="32" t="str">
        <f>Synthèse!C33</f>
        <v>Chaque média non temporel a-t-il, si nécessaire, une alternative (hors cas particuliers) ?</v>
      </c>
      <c r="D25" s="2" t="s">
        <v>36</v>
      </c>
      <c r="E25" s="32"/>
      <c r="F25" s="32"/>
    </row>
    <row r="26" spans="1:6" ht="30">
      <c r="A26" s="147"/>
      <c r="B26" s="33" t="str">
        <f>Synthèse!B34</f>
        <v>4.9</v>
      </c>
      <c r="C26" s="32" t="str">
        <f>Synthèse!C34</f>
        <v>Pour chaque média non temporel ayant une alternative, cette alternative est-elle pertinente ?</v>
      </c>
      <c r="D26" s="2" t="s">
        <v>36</v>
      </c>
      <c r="E26" s="32"/>
      <c r="F26" s="32"/>
    </row>
    <row r="27" spans="1:6" ht="30">
      <c r="A27" s="147"/>
      <c r="B27" s="33" t="str">
        <f>Synthèse!B35</f>
        <v>4.10</v>
      </c>
      <c r="C27" s="32" t="str">
        <f>Synthèse!C35</f>
        <v>Chaque son déclenché automatiquement est-il contrôlable par l’utilisateur ?</v>
      </c>
      <c r="D27" s="2" t="s">
        <v>36</v>
      </c>
      <c r="E27" s="32"/>
      <c r="F27" s="32"/>
    </row>
    <row r="28" spans="1:6" ht="45">
      <c r="A28" s="147"/>
      <c r="B28" s="33" t="str">
        <f>Synthèse!B36</f>
        <v>4.11</v>
      </c>
      <c r="C28" s="32" t="str">
        <f>Synthèse!C36</f>
        <v>La consultation de chaque média temporel est-elle, si nécessaire, contrôlable par le clavier et tout dispositif de pointage ?</v>
      </c>
      <c r="D28" s="2" t="s">
        <v>36</v>
      </c>
      <c r="E28" s="32"/>
      <c r="F28" s="32"/>
    </row>
    <row r="29" spans="1:6" ht="45">
      <c r="A29" s="147"/>
      <c r="B29" s="33" t="str">
        <f>Synthèse!B37</f>
        <v>4.12</v>
      </c>
      <c r="C29" s="32" t="str">
        <f>Synthèse!C37</f>
        <v>La consultation de chaque média non temporel est-elle contrôlable par le clavier et tout dispositif de pointage ?</v>
      </c>
      <c r="D29" s="2" t="s">
        <v>36</v>
      </c>
      <c r="E29" s="32"/>
      <c r="F29" s="32"/>
    </row>
    <row r="30" spans="1:6" ht="45">
      <c r="A30" s="147"/>
      <c r="B30" s="33" t="str">
        <f>Synthèse!B38</f>
        <v>4.13</v>
      </c>
      <c r="C30" s="32" t="str">
        <f>Synthèse!C38</f>
        <v>Chaque média temporel et non temporel est-il compatible avec les technologies d’assistance (hors cas particuliers) ?</v>
      </c>
      <c r="D30" s="2" t="s">
        <v>36</v>
      </c>
      <c r="E30" s="32"/>
      <c r="F30" s="32"/>
    </row>
    <row r="31" spans="1:6" ht="30">
      <c r="A31" s="147" t="str">
        <f>Synthèse!A40</f>
        <v>Tableaux</v>
      </c>
      <c r="B31" s="2" t="str">
        <f>Synthèse!B40</f>
        <v>5.1</v>
      </c>
      <c r="C31" s="3" t="str">
        <f>Synthèse!C40</f>
        <v>Chaque tableau de données complexe a-t-il un résumé ?</v>
      </c>
      <c r="D31" s="2" t="s">
        <v>36</v>
      </c>
      <c r="E31" s="3"/>
      <c r="F31" s="3"/>
    </row>
    <row r="32" spans="1:6" ht="30">
      <c r="A32" s="147"/>
      <c r="B32" s="2" t="str">
        <f>Synthèse!B41</f>
        <v>5.2</v>
      </c>
      <c r="C32" s="3" t="str">
        <f>Synthèse!C41</f>
        <v>Pour chaque tableau de données complexe ayant un résumé, celui-ci est-il pertinent ?</v>
      </c>
      <c r="D32" s="2" t="s">
        <v>36</v>
      </c>
      <c r="E32" s="3"/>
      <c r="F32" s="3"/>
    </row>
    <row r="33" spans="1:6" ht="45">
      <c r="A33" s="147"/>
      <c r="B33" s="2" t="str">
        <f>Synthèse!B42</f>
        <v>5.3</v>
      </c>
      <c r="C33" s="3" t="str">
        <f>Synthèse!C42</f>
        <v>Pour chaque tableau de mise en forme, le contenu linéarisé reste-t-il compréhensible (hors cas particuliers) ?</v>
      </c>
      <c r="D33" s="2" t="s">
        <v>36</v>
      </c>
      <c r="E33" s="3"/>
      <c r="F33" s="3"/>
    </row>
    <row r="34" spans="1:6" ht="45">
      <c r="A34" s="147"/>
      <c r="B34" s="2" t="str">
        <f>Synthèse!B43</f>
        <v>5.4</v>
      </c>
      <c r="C34" s="3" t="str">
        <f>Synthèse!C43</f>
        <v>Pour chaque tableau de données ayant un titre, le titre est-il correctement associé au tableau de données ?</v>
      </c>
      <c r="D34" s="2" t="s">
        <v>36</v>
      </c>
      <c r="E34" s="3"/>
      <c r="F34" s="3"/>
    </row>
    <row r="35" spans="1:6" ht="30">
      <c r="A35" s="147"/>
      <c r="B35" s="2" t="str">
        <f>Synthèse!B44</f>
        <v>5.5</v>
      </c>
      <c r="C35" s="3" t="str">
        <f>Synthèse!C44</f>
        <v>Pour chaque tableau de données ayant un titre, celui-ci est-il pertinent ?</v>
      </c>
      <c r="D35" s="2" t="s">
        <v>36</v>
      </c>
      <c r="E35" s="3"/>
      <c r="F35" s="3"/>
    </row>
    <row r="36" spans="1:6" ht="45">
      <c r="A36" s="147"/>
      <c r="B36" s="2" t="str">
        <f>Synthèse!B45</f>
        <v>5.6</v>
      </c>
      <c r="C36" s="3" t="str">
        <f>Synthèse!C45</f>
        <v>Pour chaque tableau de données, chaque en-tête de colonnes et chaque en-tête de lignes sont-ils correctement déclarés ?</v>
      </c>
      <c r="D36" s="2" t="s">
        <v>36</v>
      </c>
      <c r="E36" s="3"/>
      <c r="F36" s="3"/>
    </row>
    <row r="37" spans="1:6" ht="60">
      <c r="A37" s="147"/>
      <c r="B37" s="2" t="str">
        <f>Synthèse!B46</f>
        <v>5.7</v>
      </c>
      <c r="C37" s="3" t="str">
        <f>Synthèse!C46</f>
        <v>Pour chaque tableau de données, la technique appropriée permettant d’associer chaque cellule avec ses en-têtes est-elle utilisée (hors cas particuliers) ?</v>
      </c>
      <c r="D37" s="2" t="s">
        <v>36</v>
      </c>
      <c r="E37" s="3"/>
      <c r="F37" s="3"/>
    </row>
    <row r="38" spans="1:6" ht="45">
      <c r="A38" s="147"/>
      <c r="B38" s="2" t="str">
        <f>Synthèse!B47</f>
        <v>5.8</v>
      </c>
      <c r="C38" s="3" t="str">
        <f>Synthèse!C47</f>
        <v>Chaque tableau de mise en forme ne doit pas utiliser d’éléments propres aux tableaux de données. Cette règle est-elle respectée ?</v>
      </c>
      <c r="D38" s="2" t="s">
        <v>36</v>
      </c>
      <c r="E38" s="3"/>
      <c r="F38" s="3"/>
    </row>
    <row r="39" spans="1:6" ht="180">
      <c r="A39" s="147" t="str">
        <f>Synthèse!A49</f>
        <v>Liens</v>
      </c>
      <c r="B39" s="33" t="str">
        <f>Synthèse!B49</f>
        <v>6.1</v>
      </c>
      <c r="C39" s="32" t="str">
        <f>Synthèse!C49</f>
        <v>Chaque lien est-il explicite (hors cas particuliers) ?</v>
      </c>
      <c r="D39" s="33" t="s">
        <v>34</v>
      </c>
      <c r="E39" s="91" t="s">
        <v>469</v>
      </c>
      <c r="F39" s="32" t="s">
        <v>473</v>
      </c>
    </row>
    <row r="40" spans="1:6" ht="30">
      <c r="A40" s="147"/>
      <c r="B40" s="33" t="str">
        <f>Synthèse!B50</f>
        <v>6.2</v>
      </c>
      <c r="C40" s="32" t="str">
        <f>Synthèse!C50</f>
        <v>Dans chaque page web, chaque lien a-t-il un intitulé ?</v>
      </c>
      <c r="D40" s="33" t="s">
        <v>34</v>
      </c>
      <c r="E40" s="32"/>
      <c r="F40" s="32"/>
    </row>
    <row r="41" spans="1:6" ht="30">
      <c r="A41" s="147" t="str">
        <f>Synthèse!A52</f>
        <v>Scripts</v>
      </c>
      <c r="B41" s="2" t="str">
        <f>Synthèse!B52</f>
        <v>7.1</v>
      </c>
      <c r="C41" s="3" t="str">
        <f>Synthèse!C52</f>
        <v>Chaque script est-il, si nécessaire, compatible avec les technologies d’assistance ?</v>
      </c>
      <c r="D41" s="2" t="s">
        <v>34</v>
      </c>
      <c r="E41" s="3"/>
      <c r="F41" s="3"/>
    </row>
    <row r="42" spans="1:6" ht="30">
      <c r="A42" s="147"/>
      <c r="B42" s="2" t="str">
        <f>Synthèse!B53</f>
        <v>7.2</v>
      </c>
      <c r="C42" s="3" t="str">
        <f>Synthèse!C53</f>
        <v>Pour chaque script ayant une alternative, cette alternative est-elle pertinente ?</v>
      </c>
      <c r="D42" s="2" t="s">
        <v>36</v>
      </c>
      <c r="E42" s="3"/>
      <c r="F42" s="3"/>
    </row>
    <row r="43" spans="1:6" ht="45">
      <c r="A43" s="147"/>
      <c r="B43" s="2" t="str">
        <f>Synthèse!B54</f>
        <v>7.3</v>
      </c>
      <c r="C43" s="3" t="str">
        <f>Synthèse!C54</f>
        <v>Chaque script est-il contrôlable par le clavier et par tout dispositif de pointage (hors cas particuliers) ?</v>
      </c>
      <c r="D43" s="2" t="s">
        <v>34</v>
      </c>
      <c r="E43" s="3"/>
      <c r="F43" s="3"/>
    </row>
    <row r="44" spans="1:6" ht="45">
      <c r="A44" s="147"/>
      <c r="B44" s="2" t="str">
        <f>Synthèse!B55</f>
        <v>7.4</v>
      </c>
      <c r="C44" s="3" t="str">
        <f>Synthèse!C55</f>
        <v>Pour chaque script qui initie un changement de contexte, l’utilisateur est-il averti ou en a-t-il le contrôle ?</v>
      </c>
      <c r="D44" s="2" t="s">
        <v>36</v>
      </c>
      <c r="E44" s="3"/>
      <c r="F44" s="3"/>
    </row>
    <row r="45" spans="1:6" ht="45">
      <c r="A45" s="147"/>
      <c r="B45" s="2" t="str">
        <f>Synthèse!B56</f>
        <v>7.5</v>
      </c>
      <c r="C45" s="3" t="str">
        <f>Synthèse!C56</f>
        <v>Dans chaque page web, les messages de statut sont-ils correctement restitués par les technologies d’assistance ?</v>
      </c>
      <c r="D45" s="2" t="s">
        <v>36</v>
      </c>
      <c r="E45" s="3"/>
      <c r="F45" s="3"/>
    </row>
    <row r="46" spans="1:6" ht="30" customHeight="1">
      <c r="A46" s="147" t="str">
        <f>Synthèse!A58</f>
        <v>Éléments obligatoires</v>
      </c>
      <c r="B46" s="33" t="str">
        <f>Synthèse!B58</f>
        <v>8.1</v>
      </c>
      <c r="C46" s="32" t="str">
        <f>Synthèse!C58</f>
        <v>Chaque page web est-elle définie par un type de document ?</v>
      </c>
      <c r="D46" s="33" t="s">
        <v>34</v>
      </c>
      <c r="E46" s="32"/>
      <c r="F46" s="32"/>
    </row>
    <row r="47" spans="1:6" ht="30">
      <c r="A47" s="147"/>
      <c r="B47" s="33" t="str">
        <f>Synthèse!B59</f>
        <v>8.2</v>
      </c>
      <c r="C47" s="32" t="str">
        <f>Synthèse!C59</f>
        <v>Pour chaque page web, le code source généré est-il valide selon le type de document spécifié ?</v>
      </c>
      <c r="D47" s="33" t="s">
        <v>36</v>
      </c>
      <c r="E47" s="91" t="s">
        <v>336</v>
      </c>
      <c r="F47" s="32"/>
    </row>
    <row r="48" spans="1:6" ht="30">
      <c r="A48" s="147"/>
      <c r="B48" s="33" t="str">
        <f>Synthèse!B60</f>
        <v>8.3</v>
      </c>
      <c r="C48" s="32" t="str">
        <f>Synthèse!C60</f>
        <v>Dans chaque page web, la langue par défaut est-elle présente ?</v>
      </c>
      <c r="D48" s="33" t="s">
        <v>34</v>
      </c>
      <c r="E48" s="32"/>
      <c r="F48" s="32"/>
    </row>
    <row r="49" spans="1:6" ht="30">
      <c r="A49" s="147"/>
      <c r="B49" s="33" t="str">
        <f>Synthèse!B61</f>
        <v>8.4</v>
      </c>
      <c r="C49" s="32" t="str">
        <f>Synthèse!C61</f>
        <v>Pour chaque page web ayant une langue par défaut, le code de langue est-il pertinent ?</v>
      </c>
      <c r="D49" s="33" t="s">
        <v>34</v>
      </c>
      <c r="E49" s="32"/>
      <c r="F49" s="32"/>
    </row>
    <row r="50" spans="1:6" ht="15">
      <c r="A50" s="147"/>
      <c r="B50" s="33" t="str">
        <f>Synthèse!B62</f>
        <v>8.5</v>
      </c>
      <c r="C50" s="32" t="str">
        <f>Synthèse!C62</f>
        <v>Chaque page web a-t-elle un titre de page ?</v>
      </c>
      <c r="D50" s="33" t="s">
        <v>34</v>
      </c>
      <c r="E50" s="32"/>
      <c r="F50" s="32"/>
    </row>
    <row r="51" spans="1:6" ht="30">
      <c r="A51" s="147"/>
      <c r="B51" s="33" t="str">
        <f>Synthèse!B63</f>
        <v>8.6</v>
      </c>
      <c r="C51" s="32" t="str">
        <f>Synthèse!C63</f>
        <v>Pour chaque page web ayant un titre de page, ce titre est-il pertinent ?</v>
      </c>
      <c r="D51" s="33" t="s">
        <v>34</v>
      </c>
      <c r="E51" s="32"/>
      <c r="F51" s="32"/>
    </row>
    <row r="52" spans="1:6" ht="45">
      <c r="A52" s="147"/>
      <c r="B52" s="33" t="str">
        <f>Synthèse!B64</f>
        <v>8.7</v>
      </c>
      <c r="C52" s="32" t="str">
        <f>Synthèse!C64</f>
        <v>Dans chaque page web, chaque changement de langue est-il indiqué dans le code source (hors cas particuliers) ?</v>
      </c>
      <c r="D52" s="33" t="s">
        <v>36</v>
      </c>
      <c r="E52" s="32"/>
      <c r="F52" s="32"/>
    </row>
    <row r="53" spans="1:6" ht="45">
      <c r="A53" s="147"/>
      <c r="B53" s="33" t="str">
        <f>Synthèse!B65</f>
        <v>8.8</v>
      </c>
      <c r="C53" s="32" t="str">
        <f>Synthèse!C65</f>
        <v>Dans chaque page web, le code de langue de chaque changement de langue est-il valide et pertinent ?</v>
      </c>
      <c r="D53" s="33" t="s">
        <v>36</v>
      </c>
      <c r="E53" s="32"/>
      <c r="F53" s="32"/>
    </row>
    <row r="54" spans="1:6" ht="60">
      <c r="A54" s="147"/>
      <c r="B54" s="33" t="str">
        <f>Synthèse!B66</f>
        <v>8.9</v>
      </c>
      <c r="C54" s="32" t="str">
        <f>Synthèse!C66</f>
        <v>Dans chaque page web, les balises ne doivent pas être utilisées uniquement à des fins de présentation. Cette règle est-elle respectée ?</v>
      </c>
      <c r="D54" s="33" t="s">
        <v>35</v>
      </c>
      <c r="E54" s="32" t="s">
        <v>357</v>
      </c>
      <c r="F54" s="32"/>
    </row>
    <row r="55" spans="1:6" ht="30">
      <c r="A55" s="147"/>
      <c r="B55" s="33" t="str">
        <f>Synthèse!B67</f>
        <v>8.10</v>
      </c>
      <c r="C55" s="32" t="str">
        <f>Synthèse!C67</f>
        <v>Dans chaque page web, les changements du sens de lecture sont-ils signalés ?</v>
      </c>
      <c r="D55" s="33" t="s">
        <v>36</v>
      </c>
      <c r="E55" s="32"/>
      <c r="F55" s="32"/>
    </row>
    <row r="56" spans="1:6" ht="90">
      <c r="A56" s="147" t="str">
        <f>Synthèse!A69</f>
        <v>Structure</v>
      </c>
      <c r="B56" s="45" t="str">
        <f>Synthèse!B69</f>
        <v>9.1</v>
      </c>
      <c r="C56" s="35" t="str">
        <f>Synthèse!C69</f>
        <v>Dans chaque page web, l’information est-elle structurée par l’utilisation appropriée de titres ?</v>
      </c>
      <c r="D56" s="45" t="s">
        <v>35</v>
      </c>
      <c r="E56" s="35" t="s">
        <v>416</v>
      </c>
      <c r="F56" s="35" t="s">
        <v>470</v>
      </c>
    </row>
    <row r="57" spans="1:6" ht="45">
      <c r="A57" s="147"/>
      <c r="B57" s="45" t="str">
        <f>Synthèse!B70</f>
        <v>9.2</v>
      </c>
      <c r="C57" s="35" t="str">
        <f>Synthèse!C70</f>
        <v>Dans chaque page web, la structure du document est-elle cohérente (hors cas particuliers) ?</v>
      </c>
      <c r="D57" s="45" t="s">
        <v>34</v>
      </c>
      <c r="E57" s="89" t="s">
        <v>336</v>
      </c>
      <c r="F57" s="35"/>
    </row>
    <row r="58" spans="1:6" ht="120">
      <c r="A58" s="147"/>
      <c r="B58" s="45" t="str">
        <f>Synthèse!B71</f>
        <v>9.3</v>
      </c>
      <c r="C58" s="35" t="str">
        <f>Synthèse!C71</f>
        <v>Dans chaque page web, chaque liste est-elle correctement structurée ?</v>
      </c>
      <c r="D58" s="45" t="s">
        <v>35</v>
      </c>
      <c r="E58" s="89" t="s">
        <v>471</v>
      </c>
      <c r="F58" s="35"/>
    </row>
    <row r="59" spans="1:6" ht="30">
      <c r="A59" s="147"/>
      <c r="B59" s="45" t="str">
        <f>Synthèse!B72</f>
        <v>9.4</v>
      </c>
      <c r="C59" s="35" t="str">
        <f>Synthèse!C72</f>
        <v>Dans chaque page web, chaque citation est-elle correctement indiquée ?</v>
      </c>
      <c r="D59" s="45" t="s">
        <v>36</v>
      </c>
      <c r="E59" s="35"/>
      <c r="F59" s="35"/>
    </row>
    <row r="60" spans="1:6" ht="45">
      <c r="A60" s="147" t="str">
        <f>Synthèse!A74</f>
        <v>Présentation</v>
      </c>
      <c r="B60" s="33" t="str">
        <f>Synthèse!B74</f>
        <v>10.1</v>
      </c>
      <c r="C60" s="32" t="str">
        <f>Synthèse!C74</f>
        <v>Dans le site web, des feuilles de styles sont-elles utilisées pour contrôler la présentation de l’information ?</v>
      </c>
      <c r="D60" s="33" t="s">
        <v>34</v>
      </c>
      <c r="E60" s="32"/>
      <c r="F60" s="32"/>
    </row>
    <row r="61" spans="1:6" ht="45">
      <c r="A61" s="147"/>
      <c r="B61" s="33" t="str">
        <f>Synthèse!B75</f>
        <v>10.2</v>
      </c>
      <c r="C61" s="32" t="str">
        <f>Synthèse!C75</f>
        <v>Dans chaque page web, le contenu visible porteur d’information reste-t-il présent lorsque les feuilles de styles sont désactivées ?</v>
      </c>
      <c r="D61" s="33" t="s">
        <v>34</v>
      </c>
      <c r="E61" s="32"/>
      <c r="F61" s="32"/>
    </row>
    <row r="62" spans="1:6" ht="45">
      <c r="A62" s="147"/>
      <c r="B62" s="33" t="str">
        <f>Synthèse!B76</f>
        <v>10.3</v>
      </c>
      <c r="C62" s="32" t="str">
        <f>Synthèse!C76</f>
        <v>Dans chaque page web, l’information reste-t-elle compréhensible lorsque les feuilles de styles sont désactivées ?</v>
      </c>
      <c r="D62" s="33" t="s">
        <v>34</v>
      </c>
      <c r="E62" s="32"/>
      <c r="F62" s="32"/>
    </row>
    <row r="63" spans="1:6" ht="45">
      <c r="A63" s="147"/>
      <c r="B63" s="33" t="str">
        <f>Synthèse!B77</f>
        <v>10.4</v>
      </c>
      <c r="C63" s="32" t="str">
        <f>Synthèse!C77</f>
        <v>Dans chaque page web, le texte reste-t-il lisible lorsque la taille des caractères est augmentée jusqu’à 200%, au moins (hors cas particuliers) ?</v>
      </c>
      <c r="D63" s="33" t="s">
        <v>34</v>
      </c>
      <c r="E63" s="32"/>
      <c r="F63" s="32"/>
    </row>
    <row r="64" spans="1:6" ht="210">
      <c r="A64" s="147"/>
      <c r="B64" s="33" t="str">
        <f>Synthèse!B78</f>
        <v>10.5</v>
      </c>
      <c r="C64" s="32" t="str">
        <f>Synthèse!C78</f>
        <v>Dans chaque page web, les déclarations CSS de couleurs de fond d’élément et de police sont-elles correctement utilisées ?</v>
      </c>
      <c r="D64" s="33" t="s">
        <v>35</v>
      </c>
      <c r="E64" s="91" t="s">
        <v>472</v>
      </c>
      <c r="F64" s="32" t="s">
        <v>529</v>
      </c>
    </row>
    <row r="65" spans="1:6" ht="45">
      <c r="A65" s="147"/>
      <c r="B65" s="33" t="str">
        <f>Synthèse!B79</f>
        <v>10.6</v>
      </c>
      <c r="C65" s="32" t="str">
        <f>Synthèse!C79</f>
        <v>Dans chaque page web, chaque lien dont la nature n’est pas évidente est-il visible par rapport au texte environnant ?</v>
      </c>
      <c r="D65" s="33" t="s">
        <v>36</v>
      </c>
      <c r="E65" s="32"/>
      <c r="F65" s="32"/>
    </row>
    <row r="66" spans="1:6" ht="45">
      <c r="A66" s="147"/>
      <c r="B66" s="33" t="str">
        <f>Synthèse!B80</f>
        <v>10.7</v>
      </c>
      <c r="C66" s="32" t="str">
        <f>Synthèse!C80</f>
        <v>Dans chaque page web, pour chaque élément recevant le focus, la prise de focus est-elle visible ?</v>
      </c>
      <c r="D66" s="33" t="s">
        <v>35</v>
      </c>
      <c r="E66" s="91" t="s">
        <v>336</v>
      </c>
      <c r="F66" s="32"/>
    </row>
    <row r="67" spans="1:6" ht="45">
      <c r="A67" s="147"/>
      <c r="B67" s="33" t="str">
        <f>Synthèse!B81</f>
        <v>10.8</v>
      </c>
      <c r="C67" s="32" t="str">
        <f>Synthèse!C81</f>
        <v>Pour chaque page web, les contenus cachés ont-ils vocation à être ignorés par les technologies d’assistance ?</v>
      </c>
      <c r="D67" s="33" t="s">
        <v>36</v>
      </c>
      <c r="E67" s="32"/>
      <c r="F67" s="32"/>
    </row>
    <row r="68" spans="1:6" ht="45">
      <c r="A68" s="147"/>
      <c r="B68" s="33" t="str">
        <f>Synthèse!B82</f>
        <v>10.9</v>
      </c>
      <c r="C68" s="32" t="str">
        <f>Synthèse!C82</f>
        <v>Dans chaque page web, l’information ne doit pas être donnée uniquement par la forme, taille ou position. Cette règle est-elle respectée ?</v>
      </c>
      <c r="D68" s="33" t="s">
        <v>34</v>
      </c>
      <c r="E68" s="32"/>
      <c r="F68" s="32"/>
    </row>
    <row r="69" spans="1:6" ht="60">
      <c r="A69" s="147"/>
      <c r="B69" s="33" t="str">
        <f>Synthèse!B83</f>
        <v>10.10</v>
      </c>
      <c r="C69" s="32" t="str">
        <f>Synthèse!C83</f>
        <v>Dans chaque page web, l’information ne doit pas être donnée par la forme, taille ou position uniquement. Cette règle est-elle implémentée de façon pertinente ?</v>
      </c>
      <c r="D69" s="33" t="s">
        <v>34</v>
      </c>
      <c r="E69" s="32"/>
      <c r="F69" s="32"/>
    </row>
    <row r="70" spans="1:6" ht="105">
      <c r="A70" s="147"/>
      <c r="B70" s="33" t="str">
        <f>Synthèse!B84</f>
        <v>10.11</v>
      </c>
      <c r="C70" s="32"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33" t="s">
        <v>34</v>
      </c>
      <c r="E70" s="32"/>
      <c r="F70" s="32"/>
    </row>
    <row r="71" spans="1:6" ht="60">
      <c r="A71" s="147"/>
      <c r="B71" s="33" t="str">
        <f>Synthèse!B85</f>
        <v>10.12</v>
      </c>
      <c r="C71" s="32" t="str">
        <f>Synthèse!C85</f>
        <v>Dans chaque page web, les propriétés d’espacement du texte peuvent-elles être redéfinies par l’utilisateur sans perte de contenu ou de fonctionnalité (hors cas particuliers) ?</v>
      </c>
      <c r="D71" s="33" t="s">
        <v>34</v>
      </c>
      <c r="E71" s="32"/>
      <c r="F71" s="32"/>
    </row>
    <row r="72" spans="1:6" ht="75">
      <c r="A72" s="147"/>
      <c r="B72" s="33" t="str">
        <f>Synthèse!B86</f>
        <v>10.13</v>
      </c>
      <c r="C72" s="32" t="str">
        <f>Synthèse!C86</f>
        <v>Dans chaque page web, les contenus additionnels apparaissant à la prise de focus ou au survol d’un composant d’interface sont-ils contrôlables par l’utilisateur (hors cas particuliers) ?</v>
      </c>
      <c r="D72" s="33" t="s">
        <v>36</v>
      </c>
      <c r="E72" s="32"/>
      <c r="F72" s="32"/>
    </row>
    <row r="73" spans="1:6" ht="60">
      <c r="A73" s="147"/>
      <c r="B73" s="33" t="str">
        <f>Synthèse!B87</f>
        <v>10.14</v>
      </c>
      <c r="C73" s="32" t="str">
        <f>Synthèse!C87</f>
        <v>Dans chaque page web, les contenus additionnels apparaissant via les styles CSS uniquement peuvent-ils être rendus visibles au clavier et par tout dispositif de pointage ?</v>
      </c>
      <c r="D73" s="33" t="s">
        <v>36</v>
      </c>
      <c r="E73" s="32"/>
      <c r="F73" s="32"/>
    </row>
    <row r="74" spans="1:6" ht="15">
      <c r="A74" s="147" t="str">
        <f>Synthèse!A89</f>
        <v>Formulaires</v>
      </c>
      <c r="B74" s="2" t="str">
        <f>Synthèse!B89</f>
        <v>11.1</v>
      </c>
      <c r="C74" s="3" t="str">
        <f>Synthèse!C89</f>
        <v>Chaque champ de formulaire a-t-il une étiquette ?</v>
      </c>
      <c r="D74" s="2" t="s">
        <v>36</v>
      </c>
      <c r="E74" s="3"/>
      <c r="F74" s="3"/>
    </row>
    <row r="75" spans="1:6" ht="45">
      <c r="A75" s="147"/>
      <c r="B75" s="2" t="str">
        <f>Synthèse!B90</f>
        <v>11.2</v>
      </c>
      <c r="C75" s="3" t="str">
        <f>Synthèse!C90</f>
        <v>Chaque étiquette associée à un champ de formulaire est-elle pertinente (hors cas particuliers) ?</v>
      </c>
      <c r="D75" s="2" t="s">
        <v>36</v>
      </c>
      <c r="E75" s="3"/>
      <c r="F75" s="3"/>
    </row>
    <row r="76" spans="1:6" ht="75">
      <c r="A76" s="147"/>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36</v>
      </c>
      <c r="E76" s="3"/>
      <c r="F76" s="3"/>
    </row>
    <row r="77" spans="1:6" ht="45">
      <c r="A77" s="147"/>
      <c r="B77" s="2" t="str">
        <f>Synthèse!B92</f>
        <v>11.4</v>
      </c>
      <c r="C77" s="3" t="str">
        <f>Synthèse!C92</f>
        <v>Dans chaque formulaire, chaque étiquette de champ et son champ associé sont-ils accolés (hors cas particuliers) ?</v>
      </c>
      <c r="D77" s="2" t="s">
        <v>36</v>
      </c>
      <c r="E77" s="3"/>
      <c r="F77" s="3"/>
    </row>
    <row r="78" spans="1:6" ht="30">
      <c r="A78" s="147"/>
      <c r="B78" s="2" t="str">
        <f>Synthèse!B93</f>
        <v>11.5</v>
      </c>
      <c r="C78" s="3" t="str">
        <f>Synthèse!C93</f>
        <v>Dans chaque formulaire, les champs de même nature sont-ils regroupés, si nécessaire ?</v>
      </c>
      <c r="D78" s="2" t="s">
        <v>36</v>
      </c>
      <c r="E78" s="3"/>
      <c r="F78" s="3"/>
    </row>
    <row r="79" spans="1:6" ht="30">
      <c r="A79" s="147"/>
      <c r="B79" s="2" t="str">
        <f>Synthèse!B94</f>
        <v>11.6</v>
      </c>
      <c r="C79" s="3" t="str">
        <f>Synthèse!C94</f>
        <v>Dans chaque formulaire, chaque regroupement de champs de formulaire a-t-il une légende ?</v>
      </c>
      <c r="D79" s="2" t="s">
        <v>36</v>
      </c>
      <c r="E79" s="3"/>
      <c r="F79" s="3"/>
    </row>
    <row r="80" spans="1:6" ht="45">
      <c r="A80" s="147"/>
      <c r="B80" s="2" t="str">
        <f>Synthèse!B95</f>
        <v>11.7</v>
      </c>
      <c r="C80" s="3" t="str">
        <f>Synthèse!C95</f>
        <v>Dans chaque formulaire, chaque légende associée à un regroupement de champs de même nature est-elle pertinente ?</v>
      </c>
      <c r="D80" s="2" t="s">
        <v>36</v>
      </c>
      <c r="E80" s="3"/>
      <c r="F80" s="3"/>
    </row>
    <row r="81" spans="1:6" ht="45">
      <c r="A81" s="147"/>
      <c r="B81" s="2" t="str">
        <f>Synthèse!B96</f>
        <v>11.8</v>
      </c>
      <c r="C81" s="3" t="str">
        <f>Synthèse!C96</f>
        <v>Dans chaque formulaire, les items de même nature d’une liste de choix sont-ils regroupées de manière pertinente ?</v>
      </c>
      <c r="D81" s="2" t="s">
        <v>36</v>
      </c>
      <c r="E81" s="3"/>
      <c r="F81" s="3"/>
    </row>
    <row r="82" spans="1:6" ht="30">
      <c r="A82" s="147"/>
      <c r="B82" s="2" t="str">
        <f>Synthèse!B97</f>
        <v>11.9</v>
      </c>
      <c r="C82" s="3" t="str">
        <f>Synthèse!C97</f>
        <v>Dans chaque formulaire, l’intitulé de chaque bouton est-il pertinent (hors cas particuliers) ?</v>
      </c>
      <c r="D82" s="2" t="s">
        <v>36</v>
      </c>
      <c r="E82" s="3"/>
      <c r="F82" s="3"/>
    </row>
    <row r="83" spans="1:6" ht="45">
      <c r="A83" s="147"/>
      <c r="B83" s="2" t="str">
        <f>Synthèse!B98</f>
        <v>11.10</v>
      </c>
      <c r="C83" s="3" t="str">
        <f>Synthèse!C98</f>
        <v>Dans chaque formulaire, le contrôle de saisie est-il utilisé de manière pertinente (hors cas particuliers) ?</v>
      </c>
      <c r="D83" s="2" t="s">
        <v>36</v>
      </c>
      <c r="E83" s="3"/>
      <c r="F83" s="3"/>
    </row>
    <row r="84" spans="1:6" ht="45">
      <c r="A84" s="147"/>
      <c r="B84" s="2" t="str">
        <f>Synthèse!B99</f>
        <v>11.11</v>
      </c>
      <c r="C84" s="3" t="str">
        <f>Synthèse!C99</f>
        <v>Dans chaque formulaire, le contrôle de saisie est-il accompagné, si nécessaire, de suggestions facilitant la correction des erreurs de saisie ?</v>
      </c>
      <c r="D84" s="2" t="s">
        <v>36</v>
      </c>
      <c r="E84" s="3"/>
      <c r="F84" s="3"/>
    </row>
    <row r="85" spans="1:6" ht="90">
      <c r="A85" s="147"/>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2" t="s">
        <v>36</v>
      </c>
      <c r="E85" s="3"/>
      <c r="F85" s="3"/>
    </row>
    <row r="86" spans="1:6" ht="45">
      <c r="A86" s="147"/>
      <c r="B86" s="2" t="str">
        <f>Synthèse!B101</f>
        <v>11.13</v>
      </c>
      <c r="C86" s="3" t="str">
        <f>Synthèse!C101</f>
        <v>La finalité d’un champ de saisie peut-elle être déduite pour faciliter le remplissage automatique des champs avec les données de l’utilisateur ?</v>
      </c>
      <c r="D86" s="2" t="s">
        <v>36</v>
      </c>
      <c r="E86" s="3"/>
      <c r="F86" s="3"/>
    </row>
    <row r="87" spans="1:6" ht="45">
      <c r="A87" s="147" t="str">
        <f>Synthèse!A103</f>
        <v>Navigation</v>
      </c>
      <c r="B87" s="33" t="str">
        <f>Synthèse!B103</f>
        <v>12.1</v>
      </c>
      <c r="C87" s="32" t="str">
        <f>Synthèse!C103</f>
        <v>Chaque ensemble de pages dispose-t-il de deux systèmes de navigation différents, au moins (hors cas particuliers) ?</v>
      </c>
      <c r="D87" s="33" t="s">
        <v>34</v>
      </c>
      <c r="E87" s="32"/>
      <c r="F87" s="32"/>
    </row>
    <row r="88" spans="1:6" ht="45">
      <c r="A88" s="147"/>
      <c r="B88" s="33" t="str">
        <f>Synthèse!B104</f>
        <v>12.2</v>
      </c>
      <c r="C88" s="32" t="str">
        <f>Synthèse!C104</f>
        <v>Dans chaque ensemble de pages, le menu et les barres de navigation sont-ils toujours à la même place (hors cas particuliers) ?</v>
      </c>
      <c r="D88" s="33" t="s">
        <v>34</v>
      </c>
      <c r="E88" s="32"/>
      <c r="F88" s="32"/>
    </row>
    <row r="89" spans="1:6" ht="15">
      <c r="A89" s="147"/>
      <c r="B89" s="33" t="str">
        <f>Synthèse!B105</f>
        <v>12.3</v>
      </c>
      <c r="C89" s="32" t="str">
        <f>Synthèse!C105</f>
        <v>La page « plan du site » est-elle pertinente ?</v>
      </c>
      <c r="D89" s="33" t="s">
        <v>36</v>
      </c>
      <c r="E89" s="32"/>
      <c r="F89" s="32"/>
    </row>
    <row r="90" spans="1:6" ht="45">
      <c r="A90" s="147"/>
      <c r="B90" s="33" t="str">
        <f>Synthèse!B106</f>
        <v>12.4</v>
      </c>
      <c r="C90" s="32" t="str">
        <f>Synthèse!C106</f>
        <v>Dans chaque ensemble de pages, la page « plan du site » est-elle accessible à partir d’une fonctionnalité identique ?</v>
      </c>
      <c r="D90" s="33" t="s">
        <v>34</v>
      </c>
      <c r="E90" s="32"/>
      <c r="F90" s="32"/>
    </row>
    <row r="91" spans="1:6" ht="45">
      <c r="A91" s="147"/>
      <c r="B91" s="33" t="str">
        <f>Synthèse!B107</f>
        <v>12.5</v>
      </c>
      <c r="C91" s="32" t="str">
        <f>Synthèse!C107</f>
        <v>Dans chaque ensemble de pages, le moteur de recherche est-il atteignable de manière identique ?</v>
      </c>
      <c r="D91" s="33" t="s">
        <v>34</v>
      </c>
      <c r="E91" s="32"/>
      <c r="F91" s="32"/>
    </row>
    <row r="92" spans="1:6" ht="90">
      <c r="A92" s="147"/>
      <c r="B92" s="33" t="str">
        <f>Synthèse!B108</f>
        <v>12.6</v>
      </c>
      <c r="C92" s="32" t="str">
        <f>Synthèse!C108</f>
        <v>Les zones de regroupement de contenus présentes dans plusieurs pages web (zones d’en-tête, de navigation principale, de contenu principal, de pied de page et de moteur de recherche) peuvent-elles être atteintes ou évitées ?</v>
      </c>
      <c r="D92" s="33" t="s">
        <v>36</v>
      </c>
      <c r="E92" s="91" t="s">
        <v>336</v>
      </c>
      <c r="F92" s="32"/>
    </row>
    <row r="93" spans="1:6" ht="45">
      <c r="A93" s="147"/>
      <c r="B93" s="33" t="str">
        <f>Synthèse!B109</f>
        <v>12.7</v>
      </c>
      <c r="C93" s="32" t="str">
        <f>Synthèse!C109</f>
        <v>Dans chaque page web, un lien d’évitement ou d’accès rapide à la zone de contenu principal est-il présent (hors cas particuliers) ?</v>
      </c>
      <c r="D93" s="33" t="s">
        <v>36</v>
      </c>
      <c r="E93" s="91" t="s">
        <v>336</v>
      </c>
      <c r="F93" s="32"/>
    </row>
    <row r="94" spans="1:6" ht="30">
      <c r="A94" s="147"/>
      <c r="B94" s="33" t="str">
        <f>Synthèse!B110</f>
        <v>12.8</v>
      </c>
      <c r="C94" s="32" t="str">
        <f>Synthèse!C110</f>
        <v>Dans chaque page web, l’ordre de tabulation est-il cohérent ?</v>
      </c>
      <c r="D94" s="33" t="s">
        <v>34</v>
      </c>
      <c r="E94" s="32"/>
      <c r="F94" s="32"/>
    </row>
    <row r="95" spans="1:6" ht="45">
      <c r="A95" s="147"/>
      <c r="B95" s="33" t="str">
        <f>Synthèse!B111</f>
        <v>12.9</v>
      </c>
      <c r="C95" s="32" t="str">
        <f>Synthèse!C111</f>
        <v>Dans chaque page web, la navigation ne doit pas contenir de piège au clavier. Cette règle est-elle respectée ?</v>
      </c>
      <c r="D95" s="33" t="s">
        <v>34</v>
      </c>
      <c r="E95" s="32"/>
      <c r="F95" s="32"/>
    </row>
    <row r="96" spans="1:6" ht="60">
      <c r="A96" s="147"/>
      <c r="B96" s="33" t="str">
        <f>Synthèse!B112</f>
        <v>12.10</v>
      </c>
      <c r="C96" s="32" t="str">
        <f>Synthèse!C112</f>
        <v>Dans chaque page web, les raccourcis clavier n’utilisant qu’une seule touche (lettre minuscule ou majuscule, ponctuation, chiffre ou symbole) sont-ils contrôlables par l’utilisateur ?</v>
      </c>
      <c r="D96" s="33" t="s">
        <v>36</v>
      </c>
      <c r="E96" s="32"/>
      <c r="F96" s="32"/>
    </row>
    <row r="97" spans="1:6" ht="60">
      <c r="A97" s="147"/>
      <c r="B97" s="33" t="str">
        <f>Synthèse!B113</f>
        <v>12.11</v>
      </c>
      <c r="C97" s="32" t="str">
        <f>Synthèse!C113</f>
        <v>Dans chaque page web, les contenus additionnels apparaissant au survol, à la prise de focus ou à l’activation d’un composant d’interface sont-ils si nécessaire atteignables au clavier ?</v>
      </c>
      <c r="D97" s="33" t="s">
        <v>36</v>
      </c>
      <c r="E97" s="32"/>
      <c r="F97" s="32"/>
    </row>
    <row r="98" spans="1:6" ht="45">
      <c r="A98" s="147" t="str">
        <f>Synthèse!A115</f>
        <v>Consultation</v>
      </c>
      <c r="B98" s="2" t="str">
        <f>Synthèse!B115</f>
        <v>13.1</v>
      </c>
      <c r="C98" s="3" t="str">
        <f>Synthèse!C115</f>
        <v>Pour chaque page web, l’utilisateur a-t-il le contrôle de chaque limite de temps modifiant le contenu (hors cas particuliers) ?</v>
      </c>
      <c r="D98" s="2" t="s">
        <v>36</v>
      </c>
      <c r="E98" s="3"/>
      <c r="F98" s="3"/>
    </row>
    <row r="99" spans="1:6" ht="60">
      <c r="A99" s="147"/>
      <c r="B99" s="2" t="str">
        <f>Synthèse!B116</f>
        <v>13.2</v>
      </c>
      <c r="C99" s="3" t="str">
        <f>Synthèse!C116</f>
        <v>Dans chaque page web, l’ouverture d’une nouvelle fenêtre ne doit pas être déclenchée sans action de l’utilisateur. Cette règle est-elle respectée ?</v>
      </c>
      <c r="D99" s="2" t="s">
        <v>34</v>
      </c>
      <c r="E99" s="3"/>
      <c r="F99" s="3"/>
    </row>
    <row r="100" spans="1:6" ht="60">
      <c r="A100" s="147"/>
      <c r="B100" s="2" t="str">
        <f>Synthèse!B117</f>
        <v>13.3</v>
      </c>
      <c r="C100" s="3" t="str">
        <f>Synthèse!C117</f>
        <v>Dans chaque page web, chaque document bureautique en téléchargement possède-t-il, si nécessaire, une version accessible (hors cas particuliers) ?</v>
      </c>
      <c r="D100" s="2" t="s">
        <v>36</v>
      </c>
      <c r="E100" s="3"/>
      <c r="F100" s="3"/>
    </row>
    <row r="101" spans="1:6" ht="45">
      <c r="A101" s="147"/>
      <c r="B101" s="2" t="str">
        <f>Synthèse!B118</f>
        <v>13.4</v>
      </c>
      <c r="C101" s="3" t="str">
        <f>Synthèse!C118</f>
        <v>Pour chaque document bureautique ayant une version accessible, cette version offre-t-elle la même information ?</v>
      </c>
      <c r="D101" s="2" t="s">
        <v>36</v>
      </c>
      <c r="E101" s="3"/>
      <c r="F101" s="3"/>
    </row>
    <row r="102" spans="1:6" ht="45">
      <c r="A102" s="147"/>
      <c r="B102" s="2" t="str">
        <f>Synthèse!B119</f>
        <v>13.5</v>
      </c>
      <c r="C102" s="3" t="str">
        <f>Synthèse!C119</f>
        <v>Dans chaque page web, chaque contenu cryptique (art ASCII, émoticône, syntaxe cryptique) a-t-il une alternative ?</v>
      </c>
      <c r="D102" s="2" t="s">
        <v>36</v>
      </c>
      <c r="E102" s="3"/>
      <c r="F102" s="3"/>
    </row>
    <row r="103" spans="1:6" ht="60">
      <c r="A103" s="147"/>
      <c r="B103" s="2" t="str">
        <f>Synthèse!B120</f>
        <v>13.6</v>
      </c>
      <c r="C103" s="3" t="str">
        <f>Synthèse!C120</f>
        <v>Dans chaque page web, pour chaque contenu cryptique (art ASCII, émoticône, syntaxe cryptique) ayant une alternative, cette alternative est-elle pertinente ?</v>
      </c>
      <c r="D103" s="2" t="s">
        <v>36</v>
      </c>
      <c r="E103" s="3"/>
      <c r="F103" s="3"/>
    </row>
    <row r="104" spans="1:6" ht="45">
      <c r="A104" s="147"/>
      <c r="B104" s="2" t="str">
        <f>Synthèse!B121</f>
        <v>13.7</v>
      </c>
      <c r="C104" s="3" t="str">
        <f>Synthèse!C121</f>
        <v>Dans chaque page web, les changements brusques de luminosité ou les effets de flash sont-ils correctement utilisés ?</v>
      </c>
      <c r="D104" s="2" t="s">
        <v>36</v>
      </c>
      <c r="E104" s="3"/>
      <c r="F104" s="3"/>
    </row>
    <row r="105" spans="1:6" ht="45">
      <c r="A105" s="147"/>
      <c r="B105" s="2" t="str">
        <f>Synthèse!B122</f>
        <v>13.8</v>
      </c>
      <c r="C105" s="3" t="str">
        <f>Synthèse!C122</f>
        <v>Dans chaque page web, chaque contenu en mouvement ou clignotant est-il contrôlable par l’utilisateur ?</v>
      </c>
      <c r="D105" s="2" t="s">
        <v>36</v>
      </c>
      <c r="E105" s="3"/>
      <c r="F105" s="3"/>
    </row>
    <row r="106" spans="1:6" ht="60">
      <c r="A106" s="147"/>
      <c r="B106" s="2" t="str">
        <f>Synthèse!B123</f>
        <v>13.9</v>
      </c>
      <c r="C106" s="3" t="str">
        <f>Synthèse!C123</f>
        <v>Dans chaque page web, le contenu proposé est-il consultable quelle que soit l’orientation de l’écran (portait ou paysage) (hors cas particuliers) ?</v>
      </c>
      <c r="D106" s="2" t="s">
        <v>34</v>
      </c>
      <c r="E106" s="3"/>
      <c r="F106" s="3"/>
    </row>
    <row r="107" spans="1:6" ht="75">
      <c r="A107" s="147"/>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36</v>
      </c>
      <c r="E107" s="3"/>
      <c r="F107" s="3"/>
    </row>
    <row r="108" spans="1:6" ht="75">
      <c r="A108" s="147"/>
      <c r="B108" s="2" t="str">
        <f>Synthèse!B125</f>
        <v>13.11</v>
      </c>
      <c r="C108" s="3" t="str">
        <f>Synthèse!C125</f>
        <v>Dans chaque page web, les actions déclenchées au moyen d’un dispositif de pointage sur un point unique de l’écran peuvent-elles faire l’objet d’une annulation (hors cas particuliers) ?</v>
      </c>
      <c r="D108" s="2" t="s">
        <v>34</v>
      </c>
      <c r="E108" s="3"/>
      <c r="F108" s="3"/>
    </row>
    <row r="109" spans="1:6" ht="60">
      <c r="A109" s="147"/>
      <c r="B109" s="2" t="str">
        <f>Synthèse!B126</f>
        <v>13.12</v>
      </c>
      <c r="C109" s="3" t="str">
        <f>Synthèse!C126</f>
        <v>Dans chaque page web, les fonctionnalités qui impliquent un mouvement de l’appareil ou vers l’appareil peuvent-elles être satisfaites de manière alternative (hors cas particuliers) ?</v>
      </c>
      <c r="D109" s="2" t="s">
        <v>36</v>
      </c>
      <c r="E109" s="3"/>
      <c r="F109" s="3"/>
    </row>
    <row r="110" spans="1:6" ht="15" hidden="1">
      <c r="D110" s="2" t="s">
        <v>36</v>
      </c>
      <c r="E110" s="32"/>
    </row>
    <row r="111" spans="1:6" ht="15" hidden="1">
      <c r="D111" s="2" t="s">
        <v>36</v>
      </c>
      <c r="E111" s="32"/>
    </row>
    <row r="112" spans="1:6" ht="15" hidden="1">
      <c r="D112" s="2" t="s">
        <v>36</v>
      </c>
      <c r="E112" s="32"/>
    </row>
    <row r="113" spans="4:5" ht="15" hidden="1">
      <c r="D113" s="2" t="s">
        <v>36</v>
      </c>
      <c r="E113" s="32"/>
    </row>
    <row r="114" spans="4:5" ht="15" hidden="1">
      <c r="D114" s="2" t="s">
        <v>36</v>
      </c>
      <c r="E114" s="32"/>
    </row>
    <row r="115" spans="4:5" ht="15" hidden="1">
      <c r="D115" s="2" t="s">
        <v>36</v>
      </c>
      <c r="E115" s="32"/>
    </row>
    <row r="116" spans="4:5" ht="15" hidden="1">
      <c r="D116" s="2" t="s">
        <v>36</v>
      </c>
      <c r="E116" s="32"/>
    </row>
    <row r="117" spans="4:5" ht="15" hidden="1">
      <c r="D117" s="2" t="s">
        <v>36</v>
      </c>
      <c r="E117" s="32"/>
    </row>
    <row r="118" spans="4:5" ht="15" hidden="1">
      <c r="D118" s="2" t="s">
        <v>36</v>
      </c>
      <c r="E118" s="32"/>
    </row>
    <row r="119" spans="4:5" ht="15" hidden="1">
      <c r="D119" s="2" t="s">
        <v>36</v>
      </c>
      <c r="E119" s="32"/>
    </row>
    <row r="120" spans="4:5" ht="15" hidden="1">
      <c r="D120" s="2" t="s">
        <v>36</v>
      </c>
      <c r="E120" s="32"/>
    </row>
    <row r="121" spans="4:5" ht="15" hidden="1">
      <c r="D121" s="2" t="s">
        <v>36</v>
      </c>
      <c r="E121" s="3"/>
    </row>
    <row r="122" spans="4:5" ht="15" hidden="1">
      <c r="D122" s="2" t="s">
        <v>36</v>
      </c>
      <c r="E122" s="3"/>
    </row>
    <row r="123" spans="4:5" ht="15" hidden="1">
      <c r="D123" s="2" t="s">
        <v>36</v>
      </c>
      <c r="E123" s="3"/>
    </row>
    <row r="124" spans="4:5" ht="15" hidden="1">
      <c r="D124" s="2" t="s">
        <v>36</v>
      </c>
      <c r="E124" s="3"/>
    </row>
    <row r="125" spans="4:5" ht="15" hidden="1">
      <c r="D125" s="2" t="s">
        <v>36</v>
      </c>
      <c r="E125" s="3"/>
    </row>
    <row r="126" spans="4:5" ht="15" hidden="1">
      <c r="D126" s="2" t="s">
        <v>36</v>
      </c>
      <c r="E126" s="3"/>
    </row>
    <row r="127" spans="4:5" ht="15" hidden="1">
      <c r="D127" s="2" t="s">
        <v>36</v>
      </c>
      <c r="E127" s="3"/>
    </row>
    <row r="128" spans="4:5" ht="15" hidden="1">
      <c r="D128" s="2" t="s">
        <v>36</v>
      </c>
      <c r="E128" s="3"/>
    </row>
    <row r="129" spans="4:5" ht="180" hidden="1">
      <c r="D129" s="33" t="s">
        <v>35</v>
      </c>
      <c r="E129" s="32" t="s">
        <v>415</v>
      </c>
    </row>
    <row r="130" spans="4:5" ht="15" hidden="1">
      <c r="D130" s="33" t="s">
        <v>34</v>
      </c>
      <c r="E130" s="32"/>
    </row>
    <row r="131" spans="4:5" ht="15" hidden="1">
      <c r="D131" s="2" t="s">
        <v>34</v>
      </c>
      <c r="E131" s="3"/>
    </row>
    <row r="132" spans="4:5" ht="15" hidden="1">
      <c r="D132" s="2" t="s">
        <v>36</v>
      </c>
      <c r="E132" s="3"/>
    </row>
    <row r="133" spans="4:5" ht="15" hidden="1">
      <c r="D133" s="2" t="s">
        <v>34</v>
      </c>
      <c r="E133" s="3"/>
    </row>
    <row r="134" spans="4:5" ht="15" hidden="1">
      <c r="D134" s="2" t="s">
        <v>36</v>
      </c>
      <c r="E134" s="3"/>
    </row>
    <row r="135" spans="4:5" ht="15" hidden="1">
      <c r="D135" s="2" t="s">
        <v>36</v>
      </c>
      <c r="E135" s="3"/>
    </row>
    <row r="136" spans="4:5" ht="15" hidden="1">
      <c r="D136" s="33" t="s">
        <v>34</v>
      </c>
      <c r="E136" s="32"/>
    </row>
    <row r="137" spans="4:5" ht="15" hidden="1">
      <c r="D137" s="33" t="s">
        <v>35</v>
      </c>
      <c r="E137" s="32" t="s">
        <v>336</v>
      </c>
    </row>
    <row r="138" spans="4:5" ht="15" hidden="1">
      <c r="D138" s="33" t="s">
        <v>34</v>
      </c>
      <c r="E138" s="32"/>
    </row>
    <row r="139" spans="4:5" ht="15" hidden="1">
      <c r="D139" s="33" t="s">
        <v>34</v>
      </c>
      <c r="E139" s="32"/>
    </row>
    <row r="140" spans="4:5" ht="15" hidden="1">
      <c r="D140" s="33" t="s">
        <v>34</v>
      </c>
      <c r="E140" s="32"/>
    </row>
    <row r="141" spans="4:5" ht="15" hidden="1">
      <c r="D141" s="33" t="s">
        <v>34</v>
      </c>
      <c r="E141" s="32"/>
    </row>
    <row r="142" spans="4:5" ht="15" hidden="1">
      <c r="D142" s="33" t="s">
        <v>36</v>
      </c>
      <c r="E142" s="32"/>
    </row>
    <row r="143" spans="4:5" ht="15" hidden="1">
      <c r="D143" s="33" t="s">
        <v>36</v>
      </c>
      <c r="E143" s="32"/>
    </row>
    <row r="144" spans="4:5" ht="60" hidden="1">
      <c r="D144" s="33" t="s">
        <v>35</v>
      </c>
      <c r="E144" s="32" t="s">
        <v>357</v>
      </c>
    </row>
    <row r="145" spans="4:5" ht="15" hidden="1">
      <c r="D145" s="33" t="s">
        <v>36</v>
      </c>
      <c r="E145" s="32"/>
    </row>
    <row r="146" spans="4:5" ht="75" hidden="1">
      <c r="D146" s="45" t="s">
        <v>35</v>
      </c>
      <c r="E146" s="35" t="s">
        <v>416</v>
      </c>
    </row>
    <row r="147" spans="4:5" ht="15" hidden="1">
      <c r="D147" s="45" t="s">
        <v>35</v>
      </c>
      <c r="E147" s="35" t="s">
        <v>336</v>
      </c>
    </row>
    <row r="148" spans="4:5" ht="120" hidden="1">
      <c r="D148" s="45" t="s">
        <v>35</v>
      </c>
      <c r="E148" s="35" t="s">
        <v>417</v>
      </c>
    </row>
    <row r="149" spans="4:5" ht="15" hidden="1">
      <c r="D149" s="45" t="s">
        <v>36</v>
      </c>
      <c r="E149" s="35"/>
    </row>
    <row r="150" spans="4:5" ht="15" hidden="1">
      <c r="D150" s="33" t="s">
        <v>34</v>
      </c>
      <c r="E150" s="32"/>
    </row>
    <row r="151" spans="4:5" ht="15" hidden="1">
      <c r="D151" s="33" t="s">
        <v>34</v>
      </c>
      <c r="E151" s="32"/>
    </row>
    <row r="152" spans="4:5" ht="15" hidden="1">
      <c r="D152" s="33" t="s">
        <v>34</v>
      </c>
      <c r="E152" s="32"/>
    </row>
    <row r="153" spans="4:5" ht="15" hidden="1">
      <c r="D153" s="33" t="s">
        <v>34</v>
      </c>
      <c r="E153" s="32"/>
    </row>
    <row r="154" spans="4:5" ht="135" hidden="1">
      <c r="D154" s="33" t="s">
        <v>35</v>
      </c>
      <c r="E154" s="32" t="s">
        <v>418</v>
      </c>
    </row>
    <row r="155" spans="4:5" ht="15" hidden="1">
      <c r="D155" s="33" t="s">
        <v>36</v>
      </c>
      <c r="E155" s="32"/>
    </row>
    <row r="156" spans="4:5" ht="15" hidden="1">
      <c r="D156" s="33" t="s">
        <v>35</v>
      </c>
      <c r="E156" s="32" t="s">
        <v>336</v>
      </c>
    </row>
    <row r="157" spans="4:5" ht="15" hidden="1">
      <c r="D157" s="33" t="s">
        <v>36</v>
      </c>
      <c r="E157" s="32"/>
    </row>
    <row r="158" spans="4:5" ht="15" hidden="1">
      <c r="D158" s="33" t="s">
        <v>34</v>
      </c>
      <c r="E158" s="32"/>
    </row>
    <row r="159" spans="4:5" ht="15" hidden="1">
      <c r="D159" s="33" t="s">
        <v>34</v>
      </c>
      <c r="E159" s="32"/>
    </row>
    <row r="160" spans="4:5" ht="15" hidden="1">
      <c r="D160" s="33" t="s">
        <v>34</v>
      </c>
      <c r="E160" s="32"/>
    </row>
    <row r="161" spans="4:5" ht="15" hidden="1">
      <c r="D161" s="33" t="s">
        <v>34</v>
      </c>
      <c r="E161" s="32"/>
    </row>
    <row r="162" spans="4:5" ht="15" hidden="1">
      <c r="D162" s="33" t="s">
        <v>36</v>
      </c>
      <c r="E162" s="32"/>
    </row>
    <row r="163" spans="4:5" ht="15" hidden="1">
      <c r="D163" s="33" t="s">
        <v>36</v>
      </c>
      <c r="E163" s="32"/>
    </row>
    <row r="164" spans="4:5" ht="15" hidden="1">
      <c r="D164" s="2" t="s">
        <v>36</v>
      </c>
      <c r="E164" s="3"/>
    </row>
    <row r="165" spans="4:5" ht="15" hidden="1">
      <c r="D165" s="2" t="s">
        <v>36</v>
      </c>
      <c r="E165" s="3"/>
    </row>
    <row r="166" spans="4:5" ht="15" hidden="1">
      <c r="D166" s="2" t="s">
        <v>36</v>
      </c>
      <c r="E166" s="3"/>
    </row>
    <row r="167" spans="4:5" ht="15" hidden="1">
      <c r="D167" s="2" t="s">
        <v>36</v>
      </c>
      <c r="E167" s="3"/>
    </row>
    <row r="168" spans="4:5" ht="15" hidden="1">
      <c r="D168" s="2" t="s">
        <v>36</v>
      </c>
      <c r="E168" s="3"/>
    </row>
    <row r="169" spans="4:5" ht="15" hidden="1">
      <c r="D169" s="2" t="s">
        <v>36</v>
      </c>
      <c r="E169" s="3"/>
    </row>
    <row r="170" spans="4:5" ht="15" hidden="1">
      <c r="D170" s="2" t="s">
        <v>36</v>
      </c>
      <c r="E170" s="3"/>
    </row>
    <row r="171" spans="4:5" ht="15" hidden="1">
      <c r="D171" s="2" t="s">
        <v>36</v>
      </c>
      <c r="E171" s="3"/>
    </row>
    <row r="172" spans="4:5" ht="15" hidden="1">
      <c r="D172" s="2" t="s">
        <v>36</v>
      </c>
      <c r="E172" s="3"/>
    </row>
    <row r="173" spans="4:5" ht="15" hidden="1">
      <c r="D173" s="2" t="s">
        <v>36</v>
      </c>
      <c r="E173" s="3"/>
    </row>
    <row r="174" spans="4:5" ht="15" hidden="1">
      <c r="D174" s="2" t="s">
        <v>36</v>
      </c>
      <c r="E174" s="3"/>
    </row>
    <row r="175" spans="4:5" ht="15" hidden="1">
      <c r="D175" s="2" t="s">
        <v>36</v>
      </c>
      <c r="E175" s="3"/>
    </row>
    <row r="176" spans="4:5" ht="15" hidden="1">
      <c r="D176" s="2" t="s">
        <v>36</v>
      </c>
      <c r="E176" s="3"/>
    </row>
    <row r="177" spans="4:5" ht="15" hidden="1">
      <c r="D177" s="33" t="s">
        <v>34</v>
      </c>
      <c r="E177" s="32"/>
    </row>
    <row r="178" spans="4:5" ht="15" hidden="1">
      <c r="D178" s="33" t="s">
        <v>34</v>
      </c>
      <c r="E178" s="32"/>
    </row>
    <row r="179" spans="4:5" ht="15" hidden="1">
      <c r="D179" s="33" t="s">
        <v>36</v>
      </c>
      <c r="E179" s="32"/>
    </row>
    <row r="180" spans="4:5" ht="15" hidden="1">
      <c r="D180" s="33" t="s">
        <v>34</v>
      </c>
      <c r="E180" s="32"/>
    </row>
    <row r="181" spans="4:5" ht="15" hidden="1">
      <c r="D181" s="33" t="s">
        <v>34</v>
      </c>
      <c r="E181" s="32"/>
    </row>
    <row r="182" spans="4:5" ht="15" hidden="1">
      <c r="D182" s="33" t="s">
        <v>35</v>
      </c>
      <c r="E182" s="32" t="s">
        <v>336</v>
      </c>
    </row>
    <row r="183" spans="4:5" ht="15" hidden="1">
      <c r="D183" s="33" t="s">
        <v>35</v>
      </c>
      <c r="E183" s="32" t="s">
        <v>336</v>
      </c>
    </row>
    <row r="184" spans="4:5" ht="15" hidden="1">
      <c r="D184" s="33" t="s">
        <v>34</v>
      </c>
      <c r="E184" s="32"/>
    </row>
    <row r="185" spans="4:5" ht="15" hidden="1">
      <c r="D185" s="33" t="s">
        <v>34</v>
      </c>
      <c r="E185" s="32"/>
    </row>
    <row r="186" spans="4:5" ht="15" hidden="1">
      <c r="D186" s="33" t="s">
        <v>36</v>
      </c>
      <c r="E186" s="32"/>
    </row>
    <row r="187" spans="4:5" ht="15" hidden="1">
      <c r="D187" s="33" t="s">
        <v>36</v>
      </c>
      <c r="E187" s="32"/>
    </row>
    <row r="188" spans="4:5" ht="15" hidden="1">
      <c r="D188" s="2" t="s">
        <v>36</v>
      </c>
      <c r="E188" s="3"/>
    </row>
    <row r="189" spans="4:5" ht="15" hidden="1">
      <c r="D189" s="2" t="s">
        <v>34</v>
      </c>
      <c r="E189" s="3"/>
    </row>
    <row r="190" spans="4:5" ht="15" hidden="1">
      <c r="D190" s="2" t="s">
        <v>36</v>
      </c>
      <c r="E190" s="3"/>
    </row>
    <row r="191" spans="4:5" ht="15" hidden="1">
      <c r="D191" s="2" t="s">
        <v>36</v>
      </c>
      <c r="E191" s="3"/>
    </row>
    <row r="192" spans="4:5" ht="15" hidden="1">
      <c r="D192" s="2" t="s">
        <v>36</v>
      </c>
      <c r="E192" s="3"/>
    </row>
    <row r="193" spans="4:5" ht="15" hidden="1">
      <c r="D193" s="2" t="s">
        <v>36</v>
      </c>
      <c r="E193" s="3"/>
    </row>
    <row r="194" spans="4:5" ht="15" hidden="1">
      <c r="D194" s="2" t="s">
        <v>36</v>
      </c>
      <c r="E194" s="3"/>
    </row>
    <row r="195" spans="4:5" ht="15" hidden="1">
      <c r="D195" s="2" t="s">
        <v>36</v>
      </c>
      <c r="E195" s="3"/>
    </row>
    <row r="196" spans="4:5" ht="15" hidden="1">
      <c r="D196" s="2" t="s">
        <v>34</v>
      </c>
      <c r="E196" s="3"/>
    </row>
    <row r="197" spans="4:5" ht="15" hidden="1">
      <c r="D197" s="2" t="s">
        <v>36</v>
      </c>
      <c r="E197" s="3"/>
    </row>
    <row r="198" spans="4:5" ht="15" hidden="1">
      <c r="D198" s="2" t="s">
        <v>34</v>
      </c>
      <c r="E198" s="3"/>
    </row>
    <row r="199" spans="4:5" ht="15" hidden="1">
      <c r="D199" s="2" t="s">
        <v>36</v>
      </c>
      <c r="E199" s="3"/>
    </row>
  </sheetData>
  <autoFilter ref="D3:D109" xr:uid="{6DE22C84-8BFA-7F47-8D2F-157CF4F62C85}"/>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4:D199">
    <cfRule type="cellIs" dxfId="4" priority="1" stopIfTrue="1" operator="equal">
      <formula>"NCT"</formula>
    </cfRule>
    <cfRule type="cellIs" dxfId="3" priority="2" stopIfTrue="1" operator="equal">
      <formula>"C"</formula>
    </cfRule>
    <cfRule type="cellIs" dxfId="2" priority="3" stopIfTrue="1" operator="equal">
      <formula>"NC"</formula>
    </cfRule>
    <cfRule type="cellIs" dxfId="1" priority="4" stopIfTrue="1" operator="equal">
      <formula>"NA"</formula>
    </cfRule>
    <cfRule type="cellIs" dxfId="0" priority="5" stopIfTrue="1" operator="equal">
      <formula>"NT"</formula>
    </cfRule>
  </conditionalFormatting>
  <dataValidations count="2">
    <dataValidation type="list" showErrorMessage="1" sqref="D183 D93" xr:uid="{214CB66D-D487-5B47-A90A-F463D02AB58C}">
      <formula1>"C,NC,NCT,NA,NT"</formula1>
    </dataValidation>
    <dataValidation type="list" showErrorMessage="1" sqref="D184:D199 D94:D182 D4:D92" xr:uid="{93C7CEEA-C420-5C40-B21C-7FCF1F43895F}">
      <formula1>"C,NC,NA,NT"</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Feuilles de calcul</vt:lpstr>
      </vt:variant>
      <vt:variant>
        <vt:i4>18</vt:i4>
      </vt:variant>
    </vt:vector>
  </HeadingPairs>
  <TitlesOfParts>
    <vt:vector size="18" baseType="lpstr">
      <vt:lpstr>Périmètre</vt:lpstr>
      <vt:lpstr>Synthèse</vt:lpstr>
      <vt:lpstr>P01</vt:lpstr>
      <vt:lpstr>P02</vt:lpstr>
      <vt:lpstr>P03</vt:lpstr>
      <vt:lpstr>P04</vt:lpstr>
      <vt:lpstr>P05</vt:lpstr>
      <vt:lpstr>P06</vt:lpstr>
      <vt:lpstr>P07</vt:lpstr>
      <vt:lpstr>P08</vt:lpstr>
      <vt:lpstr>P09</vt:lpstr>
      <vt:lpstr>P10</vt:lpstr>
      <vt:lpstr>P11</vt:lpstr>
      <vt:lpstr>P12</vt:lpstr>
      <vt:lpstr>P13</vt:lpstr>
      <vt:lpstr>P14</vt:lpstr>
      <vt:lpstr>P15</vt:lpstr>
      <vt:lpstr>P16</vt:lpstr>
    </vt:vector>
  </TitlesOfParts>
  <Manager/>
  <Company>Ideance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Audit RGAA 4.1.2 du site eau-seine-normandie.fr</dc:title>
  <dc:subject/>
  <dc:creator>Sonia Prévost</dc:creator>
  <cp:keywords/>
  <dc:description/>
  <cp:lastModifiedBy>Sonia Prevost</cp:lastModifiedBy>
  <cp:revision>529</cp:revision>
  <dcterms:created xsi:type="dcterms:W3CDTF">2015-03-10T09:08:51Z</dcterms:created>
  <dcterms:modified xsi:type="dcterms:W3CDTF">2025-04-18T08:08:45Z</dcterms:modified>
  <cp:category/>
  <cp:contentStatus/>
</cp:coreProperties>
</file>